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8192" windowHeight="8508" activeTab="4"/>
  </bookViews>
  <sheets>
    <sheet name="Психология (2г) ДО-У" sheetId="1" r:id="rId1"/>
    <sheet name="Психология (1г) ДО-У" sheetId="2" r:id="rId2"/>
    <sheet name="Психология (2г)ЗО-У" sheetId="3" r:id="rId3"/>
    <sheet name="Психология (1г) ЗО-У" sheetId="4" r:id="rId4"/>
    <sheet name="Общая педагогика ДО-У" sheetId="5" r:id="rId5"/>
    <sheet name="Общая педагогика ЗО-У" sheetId="6" r:id="rId6"/>
    <sheet name="Теория и методика обучения ДН-У" sheetId="7" r:id="rId7"/>
    <sheet name="Теория и методика обучения ЗО-У" sheetId="8" r:id="rId8"/>
  </sheets>
  <definedNames>
    <definedName name="_xlnm.Print_Titles" localSheetId="4">'Общая педагогика ДО-У'!$18:$22</definedName>
    <definedName name="_xlnm.Print_Titles" localSheetId="5">'Общая педагогика ЗО-У'!$23:$27</definedName>
    <definedName name="_xlnm.Print_Titles" localSheetId="0">'Психология (2г) ДО-У'!$26:$30</definedName>
    <definedName name="_xlnm.Print_Titles" localSheetId="2">'Психология (2г)ЗО-У'!$27:$31</definedName>
    <definedName name="_xlnm.Print_Titles" localSheetId="6">'Теория и методика обучения ДН-У'!$18:$22</definedName>
    <definedName name="_xlnm.Print_Titles" localSheetId="7">'Теория и методика обучения ЗО-У'!$23:$27</definedName>
    <definedName name="_xlnm.Print_Area" localSheetId="4">'Общая педагогика ДО-У'!$A$1:$BH$52</definedName>
    <definedName name="_xlnm.Print_Area" localSheetId="5">'Общая педагогика ЗО-У'!$A$1:$BJ$58</definedName>
    <definedName name="_xlnm.Print_Area" localSheetId="1">'Психология (1г) ДО-У'!$A$1:$BH$54</definedName>
    <definedName name="_xlnm.Print_Area" localSheetId="3">'Психология (1г) ЗО-У'!$A$1:$BJ$58</definedName>
    <definedName name="_xlnm.Print_Area" localSheetId="0">'Психология (2г) ДО-У'!$A$1:$BM$71</definedName>
    <definedName name="_xlnm.Print_Area" localSheetId="2">'Психология (2г)ЗО-У'!$A$1:$BM$70</definedName>
    <definedName name="_xlnm.Print_Area" localSheetId="6">'Теория и методика обучения ДН-У'!$A$1:$BH$64</definedName>
    <definedName name="_xlnm.Print_Area" localSheetId="7">'Теория и методика обучения ЗО-У'!$A$1:$BJ$70</definedName>
  </definedNames>
  <calcPr fullCalcOnLoad="1"/>
</workbook>
</file>

<file path=xl/sharedStrings.xml><?xml version="1.0" encoding="utf-8"?>
<sst xmlns="http://schemas.openxmlformats.org/spreadsheetml/2006/main" count="988" uniqueCount="210">
  <si>
    <r>
      <t xml:space="preserve">                УТВЕРЖДАЮ
Ректор 
МГУ имени А.А.Кулешова
 </t>
    </r>
    <r>
      <rPr>
        <sz val="18"/>
        <color indexed="8"/>
        <rFont val="Calibri"/>
        <family val="2"/>
      </rPr>
      <t>_________________</t>
    </r>
    <r>
      <rPr>
        <b/>
        <sz val="18"/>
        <color indexed="8"/>
        <rFont val="Calibri"/>
        <family val="2"/>
      </rPr>
      <t>К.М.Бондаренко
"</t>
    </r>
    <r>
      <rPr>
        <sz val="18"/>
        <color indexed="8"/>
        <rFont val="Calibri"/>
        <family val="2"/>
      </rPr>
      <t>____</t>
    </r>
    <r>
      <rPr>
        <b/>
        <sz val="18"/>
        <color indexed="8"/>
        <rFont val="Calibri"/>
        <family val="2"/>
      </rPr>
      <t xml:space="preserve">" </t>
    </r>
    <r>
      <rPr>
        <sz val="18"/>
        <color indexed="8"/>
        <rFont val="Calibri"/>
        <family val="2"/>
      </rPr>
      <t xml:space="preserve"> __________</t>
    </r>
    <r>
      <rPr>
        <b/>
        <sz val="18"/>
        <color indexed="8"/>
        <rFont val="Calibri"/>
        <family val="2"/>
      </rPr>
      <t xml:space="preserve">2017 г.
Регистрационный №           </t>
    </r>
  </si>
  <si>
    <r>
      <t>УЧРЕЖДЕНИЕ ОБРАЗОВАНИЯ
"МОГИЛЕВСКИЙ ГОСУДАРСТВЕННЫЙ УНИВЕРСИТЕТ имени А.А.КУЛЕШОВА"
УЧЕБНЫЙ ПЛАН
 ПО СПЕЦИАЛЬНОСТИ ВЫСШЕГО ОБРАЗОВАНИЯ ВТОРОЙ СТУПЕНИ  (МАГИСТРАТУРЫ)</t>
    </r>
    <r>
      <rPr>
        <sz val="20"/>
        <rFont val="Calibri"/>
        <family val="2"/>
      </rPr>
      <t xml:space="preserve">
Специальность: </t>
    </r>
    <r>
      <rPr>
        <b/>
        <sz val="20"/>
        <rFont val="Calibri"/>
        <family val="2"/>
      </rPr>
      <t xml:space="preserve">1-23 80 03 Психология  </t>
    </r>
    <r>
      <rPr>
        <b/>
        <sz val="20"/>
        <color indexed="10"/>
        <rFont val="Calibri"/>
        <family val="2"/>
      </rPr>
      <t xml:space="preserve"> </t>
    </r>
    <r>
      <rPr>
        <b/>
        <sz val="20"/>
        <rFont val="Calibri"/>
        <family val="2"/>
      </rPr>
      <t xml:space="preserve"> 
</t>
    </r>
    <r>
      <rPr>
        <sz val="20"/>
        <rFont val="Calibri"/>
        <family val="2"/>
      </rPr>
      <t>Cтепень:</t>
    </r>
    <r>
      <rPr>
        <b/>
        <sz val="20"/>
        <rFont val="Calibri"/>
        <family val="2"/>
      </rPr>
      <t xml:space="preserve"> магистр психологических наук 
</t>
    </r>
    <r>
      <rPr>
        <sz val="20"/>
        <rFont val="Calibri"/>
        <family val="2"/>
      </rPr>
      <t>Срок обучения - 2 года</t>
    </r>
    <r>
      <rPr>
        <b/>
        <sz val="20"/>
        <rFont val="Calibri"/>
        <family val="2"/>
      </rPr>
      <t xml:space="preserve">
</t>
    </r>
    <r>
      <rPr>
        <sz val="20"/>
        <rFont val="Calibri"/>
        <family val="2"/>
      </rPr>
      <t>Форма получения образования:</t>
    </r>
    <r>
      <rPr>
        <b/>
        <sz val="20"/>
        <rFont val="Calibri"/>
        <family val="2"/>
      </rPr>
      <t xml:space="preserve">  заочная</t>
    </r>
  </si>
  <si>
    <t xml:space="preserve">І. График образовательного процесса </t>
  </si>
  <si>
    <t>Номера
недель</t>
  </si>
  <si>
    <t>Месяцы
(ориентировочно)</t>
  </si>
  <si>
    <t>Виды деятельности, установленные учебным планом</t>
  </si>
  <si>
    <t>Примерный объем учебной работы</t>
  </si>
  <si>
    <t>Всего часов</t>
  </si>
  <si>
    <t>Аудиторных часов</t>
  </si>
  <si>
    <t>Самостоятельной работы</t>
  </si>
  <si>
    <t>1 курс</t>
  </si>
  <si>
    <t>01</t>
  </si>
  <si>
    <t>Сентябрь (1)</t>
  </si>
  <si>
    <t>Научно-исследовательская работа</t>
  </si>
  <si>
    <t>02</t>
  </si>
  <si>
    <t>Экзаменационная сессия</t>
  </si>
  <si>
    <t>03-18</t>
  </si>
  <si>
    <t>Сентябрь-январь (16)</t>
  </si>
  <si>
    <t>19-20</t>
  </si>
  <si>
    <t>Январь (2)</t>
  </si>
  <si>
    <t>21-35</t>
  </si>
  <si>
    <t>Январь-май (15)</t>
  </si>
  <si>
    <t>36-37</t>
  </si>
  <si>
    <t>Май (2)</t>
  </si>
  <si>
    <t>38-39</t>
  </si>
  <si>
    <t>Май-июнь (2)</t>
  </si>
  <si>
    <t>Практика</t>
  </si>
  <si>
    <t>40-42</t>
  </si>
  <si>
    <t>Июнь (3)</t>
  </si>
  <si>
    <t>2 курс</t>
  </si>
  <si>
    <t>01-18</t>
  </si>
  <si>
    <t>Сентябрь-декабрь (18)</t>
  </si>
  <si>
    <t>Теоретическое обучение и научно-исследовательская работа</t>
  </si>
  <si>
    <t>21-28</t>
  </si>
  <si>
    <t>Январь-март (8)</t>
  </si>
  <si>
    <t>Каникулы</t>
  </si>
  <si>
    <t>29-33</t>
  </si>
  <si>
    <t>Март-апрель (5)</t>
  </si>
  <si>
    <t>34-35</t>
  </si>
  <si>
    <t>36-42</t>
  </si>
  <si>
    <t>Июнь-июль (7)</t>
  </si>
  <si>
    <t>Итоговая аттестация</t>
  </si>
  <si>
    <t>Итого</t>
  </si>
  <si>
    <t>II. План образовательного процесса</t>
  </si>
  <si>
    <t>№ п/п</t>
  </si>
  <si>
    <t>Наименование видов деятельности магистранта,
циклов дисциплин,
дисциплин</t>
  </si>
  <si>
    <t>Распределение по семестрам</t>
  </si>
  <si>
    <t>Объем работы
(в часах)</t>
  </si>
  <si>
    <t>Всего</t>
  </si>
  <si>
    <t>Из них</t>
  </si>
  <si>
    <t>Установочная сессия</t>
  </si>
  <si>
    <t>1 семестр</t>
  </si>
  <si>
    <t>2 семестр</t>
  </si>
  <si>
    <t>3 семестр</t>
  </si>
  <si>
    <t>4 семестр</t>
  </si>
  <si>
    <t>Экзамен</t>
  </si>
  <si>
    <t>Зачет</t>
  </si>
  <si>
    <t>Самостоятельной
работы</t>
  </si>
  <si>
    <t>Аудиторные
часы</t>
  </si>
  <si>
    <t>Самостоятель-
ная работа</t>
  </si>
  <si>
    <t>Зачетные единицы</t>
  </si>
  <si>
    <t xml:space="preserve">1. </t>
  </si>
  <si>
    <t>Цикл дисциплин кандидатских экзаменов и зачета</t>
  </si>
  <si>
    <t>1.1</t>
  </si>
  <si>
    <t>Философия и методология науки</t>
  </si>
  <si>
    <t>1.2</t>
  </si>
  <si>
    <t>Иностранный язык</t>
  </si>
  <si>
    <t>1.3</t>
  </si>
  <si>
    <t xml:space="preserve">Основы информационных технологий </t>
  </si>
  <si>
    <t xml:space="preserve">2. </t>
  </si>
  <si>
    <t>Цикл дисциплин специальной подготовки</t>
  </si>
  <si>
    <t>2.1</t>
  </si>
  <si>
    <t>Государственный компонент</t>
  </si>
  <si>
    <t>2.1.1</t>
  </si>
  <si>
    <t>Педагогика и психология высшей школы</t>
  </si>
  <si>
    <t>2.1.2</t>
  </si>
  <si>
    <t>Современные тенденции и проблемы психологической науки</t>
  </si>
  <si>
    <t>2.1.3</t>
  </si>
  <si>
    <t>Актуальные направления психологической практики</t>
  </si>
  <si>
    <t>2.2</t>
  </si>
  <si>
    <t>Компонент учреждения высшего образования</t>
  </si>
  <si>
    <t>2.2.1</t>
  </si>
  <si>
    <t>Методология современной психологической науки: теория и методы</t>
  </si>
  <si>
    <t>2.2.2</t>
  </si>
  <si>
    <t>Геймификация в образовании / Психология общения</t>
  </si>
  <si>
    <t>2.2.3</t>
  </si>
  <si>
    <t>Психология творчества / Психолого-педагогическое сопровождение семей, воспитывающих детей с особенностями психофизического развития</t>
  </si>
  <si>
    <t>2.2.4</t>
  </si>
  <si>
    <t>Психология в бизнесе / Психология личности</t>
  </si>
  <si>
    <t>2.2.5</t>
  </si>
  <si>
    <t>Статистические методы в психологическом исследовании</t>
  </si>
  <si>
    <t>2.2.6</t>
  </si>
  <si>
    <t>Медиация как технология урегулирования конфликтов / Теория и практика управления организационным стрессом</t>
  </si>
  <si>
    <t>2.2.7</t>
  </si>
  <si>
    <t>Теория и практика психологической помощи в ситуации кризиса</t>
  </si>
  <si>
    <t>2.2.8</t>
  </si>
  <si>
    <t>Актуальные проблемы общей и прикладной психологии</t>
  </si>
  <si>
    <t>Всего часов учебных занятий</t>
  </si>
  <si>
    <t xml:space="preserve">3. </t>
  </si>
  <si>
    <r>
      <t>Научно-исследовательская работа</t>
    </r>
    <r>
      <rPr>
        <b/>
        <sz val="15"/>
        <rFont val="Symbol"/>
        <family val="1"/>
      </rPr>
      <t>*</t>
    </r>
  </si>
  <si>
    <t>1,2,3,4</t>
  </si>
  <si>
    <t xml:space="preserve">4. </t>
  </si>
  <si>
    <t xml:space="preserve">5. </t>
  </si>
  <si>
    <r>
      <rPr>
        <b/>
        <sz val="12"/>
        <color indexed="8"/>
        <rFont val="Symbol"/>
        <family val="1"/>
      </rPr>
      <t>*</t>
    </r>
    <r>
      <rPr>
        <b/>
        <sz val="12"/>
        <color indexed="8"/>
        <rFont val="Calibri"/>
        <family val="2"/>
      </rPr>
      <t xml:space="preserve"> Объем научно исследовательской работы включает подготовку материалов магистерской диссертации, участие в научных конференциях, семинарах и др.</t>
    </r>
  </si>
  <si>
    <t xml:space="preserve">Проректор по учебной работе </t>
  </si>
  <si>
    <t>МГУ имени А.А.Кулешова</t>
  </si>
  <si>
    <t>__________________ Н.П. Бузук</t>
  </si>
  <si>
    <t>Декан факультета педагогики и психологии детства</t>
  </si>
  <si>
    <t>__________________ И.А. Комарова</t>
  </si>
  <si>
    <t>Заведующий кафедрой психологии</t>
  </si>
  <si>
    <t>__________________ Э.В. Котлярова</t>
  </si>
  <si>
    <t xml:space="preserve">Рекомендован к утверждению </t>
  </si>
  <si>
    <t>Научно-методическим советом МГУ имени А.А.Кулешова</t>
  </si>
  <si>
    <t>Протокол   №    от                  2017 г.</t>
  </si>
  <si>
    <t>Эксперт</t>
  </si>
  <si>
    <t>__________________</t>
  </si>
  <si>
    <t>И.И.Ситкевич</t>
  </si>
  <si>
    <r>
      <t xml:space="preserve">                УТВЕРЖДАЮ
Ректор 
МГУ имени А.А.Кулешова
 </t>
    </r>
    <r>
      <rPr>
        <sz val="18"/>
        <rFont val="Calibri"/>
        <family val="2"/>
      </rPr>
      <t>_________________</t>
    </r>
    <r>
      <rPr>
        <b/>
        <sz val="18"/>
        <rFont val="Calibri"/>
        <family val="2"/>
      </rPr>
      <t>К.М.Бондаренко
"</t>
    </r>
    <r>
      <rPr>
        <sz val="18"/>
        <rFont val="Calibri"/>
        <family val="2"/>
      </rPr>
      <t>____</t>
    </r>
    <r>
      <rPr>
        <b/>
        <sz val="18"/>
        <rFont val="Calibri"/>
        <family val="2"/>
      </rPr>
      <t xml:space="preserve">" </t>
    </r>
    <r>
      <rPr>
        <sz val="18"/>
        <rFont val="Calibri"/>
        <family val="2"/>
      </rPr>
      <t xml:space="preserve"> __________</t>
    </r>
    <r>
      <rPr>
        <b/>
        <sz val="18"/>
        <rFont val="Calibri"/>
        <family val="2"/>
      </rPr>
      <t xml:space="preserve">2017 г.
Регистрационный №           </t>
    </r>
  </si>
  <si>
    <r>
      <t>УЧРЕЖДЕНИЕ ОБРАЗОВАНИЯ
"МОГИЛЕВСКИЙ ГОСУДАРСТВЕННЫЙ УНИВЕРСИТЕТ имени А.А.КУЛЕШОВА"
УЧЕБНЫЙ ПЛАН
 ПО СПЕЦИАЛЬНОСТИ ВЫСШЕГО ОБРАЗОВАНИЯ ВТОРОЙ СТУПЕНИ  (МАГИСТРАТУРЫ)</t>
    </r>
    <r>
      <rPr>
        <sz val="20"/>
        <rFont val="Calibri"/>
        <family val="2"/>
      </rPr>
      <t xml:space="preserve">
Специальность: </t>
    </r>
    <r>
      <rPr>
        <b/>
        <sz val="20"/>
        <rFont val="Calibri"/>
        <family val="2"/>
      </rPr>
      <t xml:space="preserve">1-23 80 03 Психология   
</t>
    </r>
    <r>
      <rPr>
        <sz val="20"/>
        <rFont val="Calibri"/>
        <family val="2"/>
      </rPr>
      <t>Cтепень:</t>
    </r>
    <r>
      <rPr>
        <b/>
        <sz val="20"/>
        <rFont val="Calibri"/>
        <family val="2"/>
      </rPr>
      <t xml:space="preserve"> магистр психологических наук 
</t>
    </r>
    <r>
      <rPr>
        <sz val="20"/>
        <rFont val="Calibri"/>
        <family val="2"/>
      </rPr>
      <t>Срок обучения -1,5 года</t>
    </r>
    <r>
      <rPr>
        <b/>
        <sz val="20"/>
        <rFont val="Calibri"/>
        <family val="2"/>
      </rPr>
      <t xml:space="preserve">
</t>
    </r>
    <r>
      <rPr>
        <sz val="20"/>
        <rFont val="Calibri"/>
        <family val="2"/>
      </rPr>
      <t>Форма получения образования:</t>
    </r>
    <r>
      <rPr>
        <b/>
        <sz val="20"/>
        <rFont val="Calibri"/>
        <family val="2"/>
      </rPr>
      <t xml:space="preserve">  заочная</t>
    </r>
  </si>
  <si>
    <t>Объем учебной работы</t>
  </si>
  <si>
    <t>Сентябрь</t>
  </si>
  <si>
    <t>Сентябрь-январь</t>
  </si>
  <si>
    <t>Январь</t>
  </si>
  <si>
    <t>Январь-май</t>
  </si>
  <si>
    <t>Май</t>
  </si>
  <si>
    <t>38-42</t>
  </si>
  <si>
    <t>Май-август</t>
  </si>
  <si>
    <t>01-19</t>
  </si>
  <si>
    <t>21-22</t>
  </si>
  <si>
    <t>23-28</t>
  </si>
  <si>
    <t>Февраль-март</t>
  </si>
  <si>
    <t>Объем работы (в часах)</t>
  </si>
  <si>
    <t>Распределение по курсам и семестрам</t>
  </si>
  <si>
    <t>І курс</t>
  </si>
  <si>
    <t>ІI курс</t>
  </si>
  <si>
    <t>Экзаменов</t>
  </si>
  <si>
    <t>Зачетов</t>
  </si>
  <si>
    <t>аудиторые часы</t>
  </si>
  <si>
    <t>самостоя-
тельная работа</t>
  </si>
  <si>
    <t>зачетные единицы</t>
  </si>
  <si>
    <r>
      <t>Научно-исследовательская работа</t>
    </r>
    <r>
      <rPr>
        <sz val="10"/>
        <rFont val="Symbol"/>
        <family val="1"/>
      </rPr>
      <t>*</t>
    </r>
  </si>
  <si>
    <r>
      <t>УЧРЕЖДЕНИЕ ОБРАЗОВАНИЯ
"МОГИЛЕВСКИЙ ГОСУДАРСТВЕННЫЙ УНИВЕРСИТЕТ имени А.А.КУЛЕШОВА"
УЧЕБНЫЙ ПЛАН
 ПО СПЕЦИАЛЬНОСТИ ВЫСШЕГО ОБРАЗОВАНИЯ ВТОРОЙ СТУПЕНИ  (МАГИСТРАТУРЫ)</t>
    </r>
    <r>
      <rPr>
        <sz val="20"/>
        <rFont val="Calibri"/>
        <family val="2"/>
      </rPr>
      <t xml:space="preserve">
Специальность: </t>
    </r>
    <r>
      <rPr>
        <b/>
        <sz val="20"/>
        <rFont val="Calibri"/>
        <family val="2"/>
      </rPr>
      <t xml:space="preserve">1-23 80 03 Психология  </t>
    </r>
    <r>
      <rPr>
        <b/>
        <sz val="20"/>
        <color indexed="10"/>
        <rFont val="Calibri"/>
        <family val="2"/>
      </rPr>
      <t xml:space="preserve"> </t>
    </r>
    <r>
      <rPr>
        <b/>
        <sz val="20"/>
        <rFont val="Calibri"/>
        <family val="2"/>
      </rPr>
      <t xml:space="preserve"> 
</t>
    </r>
    <r>
      <rPr>
        <sz val="20"/>
        <rFont val="Calibri"/>
        <family val="2"/>
      </rPr>
      <t>Cтепень:</t>
    </r>
    <r>
      <rPr>
        <b/>
        <sz val="20"/>
        <rFont val="Calibri"/>
        <family val="2"/>
      </rPr>
      <t xml:space="preserve"> магистр психологических наук 
</t>
    </r>
    <r>
      <rPr>
        <sz val="20"/>
        <rFont val="Calibri"/>
        <family val="2"/>
      </rPr>
      <t>Срок обучения - 2 года</t>
    </r>
    <r>
      <rPr>
        <b/>
        <sz val="20"/>
        <rFont val="Calibri"/>
        <family val="2"/>
      </rPr>
      <t xml:space="preserve">
</t>
    </r>
    <r>
      <rPr>
        <sz val="20"/>
        <rFont val="Calibri"/>
        <family val="2"/>
      </rPr>
      <t>Форма получения образования:</t>
    </r>
    <r>
      <rPr>
        <b/>
        <sz val="20"/>
        <rFont val="Calibri"/>
        <family val="2"/>
      </rPr>
      <t xml:space="preserve">  дневная</t>
    </r>
  </si>
  <si>
    <t>Январь (1)</t>
  </si>
  <si>
    <t>21-39</t>
  </si>
  <si>
    <t>Январь-май (19)</t>
  </si>
  <si>
    <t>Май-июнь (3)</t>
  </si>
  <si>
    <t>43-44</t>
  </si>
  <si>
    <t>Июнь-июль (2)</t>
  </si>
  <si>
    <t>45-52</t>
  </si>
  <si>
    <t>Июль-август (8)</t>
  </si>
  <si>
    <t>53-70</t>
  </si>
  <si>
    <t>71-72</t>
  </si>
  <si>
    <t>74-81</t>
  </si>
  <si>
    <t>Февраль-март (8)</t>
  </si>
  <si>
    <t>82-88</t>
  </si>
  <si>
    <t>Март-май (7)</t>
  </si>
  <si>
    <t>Май (1)</t>
  </si>
  <si>
    <t>90-96</t>
  </si>
  <si>
    <t>недель</t>
  </si>
  <si>
    <r>
      <t>УЧРЕЖДЕНИЕ ОБРАЗОВАНИЯ
"МОГИЛЕВСКИЙ ГОСУДАРСТВЕННЫЙ УНИВЕРСИТЕТ имени А.А.КУЛЕШОВА"
УЧЕБНЫЙ ПЛАН
 ПО СПЕЦИАЛЬНОСТИ ВЫСШЕГО ОБРАЗОВАНИЯ ВТОРОЙ СТУПЕНИ  (МАГИСТРАТУРЫ)</t>
    </r>
    <r>
      <rPr>
        <sz val="20"/>
        <rFont val="Calibri"/>
        <family val="2"/>
      </rPr>
      <t xml:space="preserve">
Специальность: </t>
    </r>
    <r>
      <rPr>
        <b/>
        <sz val="20"/>
        <rFont val="Calibri"/>
        <family val="2"/>
      </rPr>
      <t xml:space="preserve">1-23 80 03 Психология   
</t>
    </r>
    <r>
      <rPr>
        <sz val="20"/>
        <rFont val="Calibri"/>
        <family val="2"/>
      </rPr>
      <t>Cтепень:</t>
    </r>
    <r>
      <rPr>
        <b/>
        <sz val="20"/>
        <rFont val="Calibri"/>
        <family val="2"/>
      </rPr>
      <t xml:space="preserve"> магистр психологических наук 
</t>
    </r>
    <r>
      <rPr>
        <sz val="20"/>
        <rFont val="Calibri"/>
        <family val="2"/>
      </rPr>
      <t>Срок обучения -1 год</t>
    </r>
    <r>
      <rPr>
        <b/>
        <sz val="20"/>
        <rFont val="Calibri"/>
        <family val="2"/>
      </rPr>
      <t xml:space="preserve">
</t>
    </r>
    <r>
      <rPr>
        <sz val="20"/>
        <rFont val="Calibri"/>
        <family val="2"/>
      </rPr>
      <t>Форма получения образования:</t>
    </r>
    <r>
      <rPr>
        <b/>
        <sz val="20"/>
        <rFont val="Calibri"/>
        <family val="2"/>
      </rPr>
      <t xml:space="preserve">  дневная</t>
    </r>
  </si>
  <si>
    <t>Сентябрь-декабрь</t>
  </si>
  <si>
    <t>Декабрь-январь</t>
  </si>
  <si>
    <t>23-35</t>
  </si>
  <si>
    <t>40-44</t>
  </si>
  <si>
    <t>Июнь-июль</t>
  </si>
  <si>
    <t>Аудиторные часы</t>
  </si>
  <si>
    <t>Самостоятельная работа</t>
  </si>
  <si>
    <t>Заведующий кафедрой педагогики                ________________     Е.А. Снопкова</t>
  </si>
  <si>
    <t>И.А. Комарова</t>
  </si>
  <si>
    <t>Декан факультета педагогики и психологии детства_______________</t>
  </si>
  <si>
    <r>
      <rPr>
        <b/>
        <sz val="11"/>
        <color indexed="8"/>
        <rFont val="Symbol"/>
        <family val="1"/>
      </rPr>
      <t xml:space="preserve">* </t>
    </r>
    <r>
      <rPr>
        <b/>
        <sz val="11"/>
        <color indexed="8"/>
        <rFont val="Calibri"/>
        <family val="2"/>
      </rPr>
      <t>Объем научно исследовательской работы включает подготовку материалов магистерской диссертации, участие в научных конференциях, семинарах и др.</t>
    </r>
  </si>
  <si>
    <t>Методологические основы современного педагогического знания</t>
  </si>
  <si>
    <t>Методика и техника научного исследования</t>
  </si>
  <si>
    <t>22-35</t>
  </si>
  <si>
    <t>20-21</t>
  </si>
  <si>
    <t>18-19</t>
  </si>
  <si>
    <t>01-17</t>
  </si>
  <si>
    <r>
      <t>УЧРЕЖДЕНИЕ ОБРАЗОВАНИЯ
"МОГИЛЕВСКИЙ ГОСУДАРСТВЕННЫЙ УНИВЕРСИТЕТ имени А.А.КУЛЕШОВА"
УЧЕБНЫЙ ПЛАН
 ПО СПЕЦИАЛЬНОСТИ ВЫСШЕГО ОБРАЗОВАНИЯ ВТОРОЙ СТУПЕНИ  (МАГИСТРАТУРЫ)</t>
    </r>
    <r>
      <rPr>
        <sz val="20"/>
        <rFont val="Calibri"/>
        <family val="2"/>
      </rPr>
      <t xml:space="preserve">
Специальность: </t>
    </r>
    <r>
      <rPr>
        <b/>
        <sz val="20"/>
        <rFont val="Calibri"/>
        <family val="2"/>
      </rPr>
      <t xml:space="preserve">1- 08 80 06 Общая педагогика, история педагогики и образования   
</t>
    </r>
    <r>
      <rPr>
        <sz val="20"/>
        <rFont val="Calibri"/>
        <family val="2"/>
      </rPr>
      <t>Cтепень:</t>
    </r>
    <r>
      <rPr>
        <b/>
        <sz val="20"/>
        <rFont val="Calibri"/>
        <family val="2"/>
      </rPr>
      <t xml:space="preserve"> магистр педагогических наук 
</t>
    </r>
    <r>
      <rPr>
        <sz val="20"/>
        <rFont val="Calibri"/>
        <family val="2"/>
      </rPr>
      <t>Срок обучения -1 год</t>
    </r>
    <r>
      <rPr>
        <b/>
        <sz val="20"/>
        <rFont val="Calibri"/>
        <family val="2"/>
      </rPr>
      <t xml:space="preserve">
</t>
    </r>
    <r>
      <rPr>
        <sz val="20"/>
        <rFont val="Calibri"/>
        <family val="2"/>
      </rPr>
      <t>Форма получения образования:</t>
    </r>
    <r>
      <rPr>
        <b/>
        <sz val="20"/>
        <rFont val="Calibri"/>
        <family val="2"/>
      </rPr>
      <t xml:space="preserve">  дневная</t>
    </r>
  </si>
  <si>
    <r>
      <t>УЧРЕЖДЕНИЕ ОБРАЗОВАНИЯ
"МОГИЛЕВСКИЙ ГОСУДАРСТВЕННЫЙ УНИВЕРСИТЕТ имени А.А.КУЛЕШОВА"
УЧЕБНЫЙ ПЛАН
 ПО СПЕЦИАЛЬНОСТИ ВЫСШЕГО ОБРАЗОВАНИЯ ВТОРОЙ СТУПЕНИ  (МАГИСТРАТУРЫ)</t>
    </r>
    <r>
      <rPr>
        <sz val="20"/>
        <rFont val="Calibri"/>
        <family val="2"/>
      </rPr>
      <t xml:space="preserve">
Специальность: </t>
    </r>
    <r>
      <rPr>
        <b/>
        <sz val="20"/>
        <rFont val="Calibri"/>
        <family val="2"/>
      </rPr>
      <t xml:space="preserve">1- 08 80 06 Общая педагогика, история педагогики и образования   
</t>
    </r>
    <r>
      <rPr>
        <sz val="20"/>
        <rFont val="Calibri"/>
        <family val="2"/>
      </rPr>
      <t>Cтепень:</t>
    </r>
    <r>
      <rPr>
        <b/>
        <sz val="20"/>
        <rFont val="Calibri"/>
        <family val="2"/>
      </rPr>
      <t xml:space="preserve"> магистр педагогических наук 
</t>
    </r>
    <r>
      <rPr>
        <sz val="20"/>
        <rFont val="Calibri"/>
        <family val="2"/>
      </rPr>
      <t>Срок обучения -1,5 года</t>
    </r>
    <r>
      <rPr>
        <b/>
        <sz val="20"/>
        <rFont val="Calibri"/>
        <family val="2"/>
      </rPr>
      <t xml:space="preserve">
</t>
    </r>
    <r>
      <rPr>
        <sz val="20"/>
        <rFont val="Calibri"/>
        <family val="2"/>
      </rPr>
      <t>Форма получения образования:</t>
    </r>
    <r>
      <rPr>
        <b/>
        <sz val="20"/>
        <rFont val="Calibri"/>
        <family val="2"/>
      </rPr>
      <t xml:space="preserve"> заочная</t>
    </r>
  </si>
  <si>
    <t>____________ О.Н. Шершнева</t>
  </si>
  <si>
    <t>Заведующий кафедрой общего и славянского языкознания</t>
  </si>
  <si>
    <t>_______________ С.П. Чумакова</t>
  </si>
  <si>
    <t>Заведующий кафедрой педагогики и методики начального обучения</t>
  </si>
  <si>
    <t>__________________ И.В. Марченко</t>
  </si>
  <si>
    <t>Заведующий кафедрой математики и информатики</t>
  </si>
  <si>
    <t>__________________ Т.В. Гостевич</t>
  </si>
  <si>
    <t>Заведующий кафедрой методики преподавания математики</t>
  </si>
  <si>
    <t>54</t>
  </si>
  <si>
    <t>Основы коммуникативной деятельности педагога / Стилистика художественной речи</t>
  </si>
  <si>
    <t>2.2.4.2</t>
  </si>
  <si>
    <t>Культура делового общения / Техника речи</t>
  </si>
  <si>
    <t>2.2.4.1</t>
  </si>
  <si>
    <t>Русский язык</t>
  </si>
  <si>
    <t xml:space="preserve">Дифференцированный подход в обучении и воспитании младших школьников / Групповые технологии в начальном образовании </t>
  </si>
  <si>
    <t>2.2.3.2</t>
  </si>
  <si>
    <t>Современные проблемы педагогики начального образования / Инновационные процессы в начальном образовании</t>
  </si>
  <si>
    <t>2.2.3.1</t>
  </si>
  <si>
    <t>Начальное образование</t>
  </si>
  <si>
    <t>Проектирование информационных сиcтем в сфере образования</t>
  </si>
  <si>
    <t>2.2.2.2</t>
  </si>
  <si>
    <t>Методика преподавания информатики в условиях профильного обучения</t>
  </si>
  <si>
    <t>2.2.2.1</t>
  </si>
  <si>
    <t>Информатика</t>
  </si>
  <si>
    <t>Содержание и методика проведения факультативных занятий по математике в общей средней школе / Методика профильного обучения математике на III ступени общего среднего образования</t>
  </si>
  <si>
    <t>2.2.1.2</t>
  </si>
  <si>
    <t>Теория и методика решения задач в школьном курсе математики / Профильно-ориентирующее обучение математике учащихся II ступени общего среднего образования</t>
  </si>
  <si>
    <t>2.2.1.1</t>
  </si>
  <si>
    <t>Математика</t>
  </si>
  <si>
    <r>
      <t>УЧРЕЖДЕНИЕ ОБРАЗОВАНИЯ
"МОГИЛЕВСКИЙ ГОСУДАРСТВЕННЫЙ УНИВЕРСИТЕТ имени А.А.КУЛЕШОВА"
УЧЕБНЫЙ ПЛАН
 ПО СПЕЦИАЛЬНОСТИ ВЫСШЕГО ОБРАЗОВАНИЯ ВТОРОЙ СТУПЕНИ  (МАГИСТРАТУРЫ)</t>
    </r>
    <r>
      <rPr>
        <sz val="20"/>
        <rFont val="Calibri"/>
        <family val="2"/>
      </rPr>
      <t xml:space="preserve">
Специальность: </t>
    </r>
    <r>
      <rPr>
        <b/>
        <sz val="20"/>
        <rFont val="Calibri"/>
        <family val="2"/>
      </rPr>
      <t xml:space="preserve">1-08 80 02 Теория и методика обучения и воспитания
(математика, информатика, начальное образование, русский язык)   
</t>
    </r>
    <r>
      <rPr>
        <sz val="20"/>
        <rFont val="Calibri"/>
        <family val="2"/>
      </rPr>
      <t>Cтепень:</t>
    </r>
    <r>
      <rPr>
        <b/>
        <sz val="20"/>
        <rFont val="Calibri"/>
        <family val="2"/>
      </rPr>
      <t xml:space="preserve"> магистр педагогических наук 
</t>
    </r>
    <r>
      <rPr>
        <sz val="20"/>
        <rFont val="Calibri"/>
        <family val="2"/>
      </rPr>
      <t>Срок обучения -1 год</t>
    </r>
    <r>
      <rPr>
        <b/>
        <sz val="20"/>
        <rFont val="Calibri"/>
        <family val="2"/>
      </rPr>
      <t xml:space="preserve">
</t>
    </r>
    <r>
      <rPr>
        <sz val="20"/>
        <rFont val="Calibri"/>
        <family val="2"/>
      </rPr>
      <t>Форма получения образования:</t>
    </r>
    <r>
      <rPr>
        <b/>
        <sz val="20"/>
        <rFont val="Calibri"/>
        <family val="2"/>
      </rPr>
      <t xml:space="preserve">  дневная</t>
    </r>
  </si>
  <si>
    <r>
      <t>УЧРЕЖДЕНИЕ ОБРАЗОВАНИЯ
"МОГИЛЕВСКИЙ ГОСУДАРСТВЕННЫЙ УНИВЕРСИТЕТ имени А.А.КУЛЕШОВА"
УЧЕБНЫЙ ПЛАН
 ПО СПЕЦИАЛЬНОСТИ ВЫСШЕГО ОБРАЗОВАНИЯ ВТОРОЙ СТУПЕНИ  (МАГИСТРАТУРЫ)</t>
    </r>
    <r>
      <rPr>
        <sz val="20"/>
        <rFont val="Calibri"/>
        <family val="2"/>
      </rPr>
      <t xml:space="preserve">
Специальность: </t>
    </r>
    <r>
      <rPr>
        <b/>
        <sz val="20"/>
        <rFont val="Calibri"/>
        <family val="2"/>
      </rPr>
      <t xml:space="preserve">1-08 80 02 Теория и методика обучения и воспитания
(математика, информатика, начальное образование, русский язык)   
</t>
    </r>
    <r>
      <rPr>
        <sz val="20"/>
        <rFont val="Calibri"/>
        <family val="2"/>
      </rPr>
      <t>Cтепень:</t>
    </r>
    <r>
      <rPr>
        <b/>
        <sz val="20"/>
        <rFont val="Calibri"/>
        <family val="2"/>
      </rPr>
      <t xml:space="preserve"> магистр педагогических наук 
</t>
    </r>
    <r>
      <rPr>
        <sz val="20"/>
        <rFont val="Calibri"/>
        <family val="2"/>
      </rPr>
      <t>Срок обучения -1,5 года</t>
    </r>
    <r>
      <rPr>
        <b/>
        <sz val="20"/>
        <rFont val="Calibri"/>
        <family val="2"/>
      </rPr>
      <t xml:space="preserve">
</t>
    </r>
    <r>
      <rPr>
        <sz val="20"/>
        <rFont val="Calibri"/>
        <family val="2"/>
      </rPr>
      <t>Форма получения образования:</t>
    </r>
    <r>
      <rPr>
        <b/>
        <sz val="20"/>
        <rFont val="Calibri"/>
        <family val="2"/>
      </rPr>
      <t xml:space="preserve"> заочная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</si>
</sst>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20"/>
      <color indexed="8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20"/>
      <color indexed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6"/>
      <color indexed="8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5"/>
      <name val="Calibri"/>
      <family val="2"/>
    </font>
    <font>
      <b/>
      <sz val="15"/>
      <color indexed="8"/>
      <name val="Calibri"/>
      <family val="2"/>
    </font>
    <font>
      <b/>
      <sz val="15"/>
      <name val="Calibri"/>
      <family val="2"/>
    </font>
    <font>
      <sz val="15"/>
      <color indexed="8"/>
      <name val="Calibri"/>
      <family val="2"/>
    </font>
    <font>
      <sz val="12"/>
      <color indexed="8"/>
      <name val="Calibri"/>
      <family val="2"/>
    </font>
    <font>
      <b/>
      <sz val="15"/>
      <name val="Symbol"/>
      <family val="1"/>
    </font>
    <font>
      <sz val="15"/>
      <name val="Arial Cyr"/>
      <family val="0"/>
    </font>
    <font>
      <sz val="13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Symbol"/>
      <family val="1"/>
    </font>
    <font>
      <sz val="14"/>
      <name val="Times New Roman"/>
      <family val="1"/>
    </font>
    <font>
      <b/>
      <sz val="24"/>
      <color indexed="56"/>
      <name val="Calibri"/>
      <family val="2"/>
    </font>
    <font>
      <b/>
      <sz val="16"/>
      <color indexed="56"/>
      <name val="Calibri"/>
      <family val="2"/>
    </font>
    <font>
      <b/>
      <sz val="14"/>
      <color indexed="56"/>
      <name val="Calibri"/>
      <family val="2"/>
    </font>
    <font>
      <sz val="14"/>
      <color indexed="56"/>
      <name val="Calibri"/>
      <family val="2"/>
    </font>
    <font>
      <b/>
      <sz val="11"/>
      <name val="Calibri"/>
      <family val="2"/>
    </font>
    <font>
      <b/>
      <sz val="10"/>
      <color indexed="56"/>
      <name val="Calibri"/>
      <family val="2"/>
    </font>
    <font>
      <b/>
      <sz val="15"/>
      <name val="Arial Cyr"/>
      <family val="0"/>
    </font>
    <font>
      <sz val="12"/>
      <name val="Calibri"/>
      <family val="2"/>
    </font>
    <font>
      <b/>
      <sz val="15"/>
      <color indexed="56"/>
      <name val="Calibri"/>
      <family val="2"/>
    </font>
    <font>
      <sz val="10"/>
      <color indexed="56"/>
      <name val="Arial Cyr"/>
      <family val="0"/>
    </font>
    <font>
      <sz val="10"/>
      <name val="Symbol"/>
      <family val="1"/>
    </font>
    <font>
      <sz val="13"/>
      <color indexed="56"/>
      <name val="Calibri"/>
      <family val="2"/>
    </font>
    <font>
      <sz val="10"/>
      <color indexed="56"/>
      <name val="Calibri"/>
      <family val="2"/>
    </font>
    <font>
      <b/>
      <sz val="11"/>
      <color indexed="8"/>
      <name val="Symbol"/>
      <family val="1"/>
    </font>
    <font>
      <sz val="15"/>
      <color indexed="56"/>
      <name val="Calibri"/>
      <family val="2"/>
    </font>
    <font>
      <sz val="12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2060"/>
      <name val="Calibri"/>
      <family val="2"/>
    </font>
    <font>
      <b/>
      <sz val="14"/>
      <color rgb="FF002060"/>
      <name val="Calibri"/>
      <family val="2"/>
    </font>
    <font>
      <sz val="14"/>
      <color rgb="FF002060"/>
      <name val="Calibri"/>
      <family val="2"/>
    </font>
    <font>
      <sz val="13"/>
      <color rgb="FF002060"/>
      <name val="Calibri"/>
      <family val="2"/>
    </font>
    <font>
      <b/>
      <sz val="15"/>
      <color rgb="FF002060"/>
      <name val="Calibri"/>
      <family val="2"/>
    </font>
    <font>
      <sz val="10"/>
      <color rgb="FF002060"/>
      <name val="Calibri"/>
      <family val="2"/>
    </font>
    <font>
      <sz val="10"/>
      <color rgb="FF002060"/>
      <name val="Arial Cyr"/>
      <family val="0"/>
    </font>
    <font>
      <b/>
      <sz val="10"/>
      <color rgb="FF002060"/>
      <name val="Calibri"/>
      <family val="2"/>
    </font>
    <font>
      <b/>
      <sz val="24"/>
      <color rgb="FF002060"/>
      <name val="Calibri"/>
      <family val="2"/>
    </font>
    <font>
      <sz val="12"/>
      <color rgb="FF002060"/>
      <name val="Calibri"/>
      <family val="2"/>
    </font>
    <font>
      <sz val="15"/>
      <color rgb="FF00206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369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33" borderId="10" xfId="0" applyFont="1" applyFill="1" applyBorder="1" applyAlignment="1">
      <alignment horizontal="left"/>
    </xf>
    <xf numFmtId="0" fontId="16" fillId="0" borderId="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6" fillId="0" borderId="0" xfId="0" applyFont="1" applyFill="1" applyBorder="1" applyAlignment="1">
      <alignment vertical="center" textRotation="90" wrapText="1"/>
    </xf>
    <xf numFmtId="0" fontId="19" fillId="0" borderId="0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1" fontId="13" fillId="0" borderId="0" xfId="0" applyNumberFormat="1" applyFont="1" applyFill="1" applyBorder="1" applyAlignment="1">
      <alignment vertical="center" wrapText="1"/>
    </xf>
    <xf numFmtId="0" fontId="20" fillId="0" borderId="0" xfId="0" applyFont="1" applyAlignment="1">
      <alignment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vertical="center"/>
    </xf>
    <xf numFmtId="1" fontId="12" fillId="33" borderId="0" xfId="0" applyNumberFormat="1" applyFont="1" applyFill="1" applyBorder="1" applyAlignment="1">
      <alignment vertical="center"/>
    </xf>
    <xf numFmtId="0" fontId="20" fillId="33" borderId="0" xfId="0" applyFont="1" applyFill="1" applyAlignment="1">
      <alignment/>
    </xf>
    <xf numFmtId="49" fontId="27" fillId="33" borderId="11" xfId="0" applyNumberFormat="1" applyFont="1" applyFill="1" applyBorder="1" applyAlignment="1">
      <alignment horizontal="center" vertical="center" wrapText="1"/>
    </xf>
    <xf numFmtId="49" fontId="28" fillId="33" borderId="0" xfId="0" applyNumberFormat="1" applyFont="1" applyFill="1" applyBorder="1" applyAlignment="1">
      <alignment horizontal="center" vertical="center" wrapText="1"/>
    </xf>
    <xf numFmtId="49" fontId="28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/>
    </xf>
    <xf numFmtId="0" fontId="17" fillId="34" borderId="0" xfId="0" applyFont="1" applyFill="1" applyAlignment="1">
      <alignment/>
    </xf>
    <xf numFmtId="0" fontId="29" fillId="33" borderId="12" xfId="0" applyFont="1" applyFill="1" applyBorder="1" applyAlignment="1">
      <alignment vertical="top" wrapText="1"/>
    </xf>
    <xf numFmtId="0" fontId="16" fillId="33" borderId="12" xfId="0" applyFont="1" applyFill="1" applyBorder="1" applyAlignment="1">
      <alignment vertical="top" wrapText="1"/>
    </xf>
    <xf numFmtId="1" fontId="29" fillId="33" borderId="12" xfId="0" applyNumberFormat="1" applyFont="1" applyFill="1" applyBorder="1" applyAlignment="1">
      <alignment vertical="top" wrapText="1"/>
    </xf>
    <xf numFmtId="0" fontId="29" fillId="33" borderId="0" xfId="0" applyFont="1" applyFill="1" applyBorder="1" applyAlignment="1">
      <alignment horizontal="left" vertical="top" wrapText="1"/>
    </xf>
    <xf numFmtId="0" fontId="12" fillId="33" borderId="0" xfId="0" applyFont="1" applyFill="1" applyAlignment="1">
      <alignment/>
    </xf>
    <xf numFmtId="0" fontId="31" fillId="33" borderId="0" xfId="0" applyFont="1" applyFill="1" applyAlignment="1">
      <alignment/>
    </xf>
    <xf numFmtId="0" fontId="31" fillId="0" borderId="0" xfId="0" applyFont="1" applyAlignment="1">
      <alignment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Alignment="1">
      <alignment horizontal="left" vertical="center" wrapText="1"/>
    </xf>
    <xf numFmtId="0" fontId="12" fillId="33" borderId="0" xfId="0" applyFont="1" applyFill="1" applyAlignment="1">
      <alignment/>
    </xf>
    <xf numFmtId="0" fontId="8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vertical="center" wrapText="1"/>
    </xf>
    <xf numFmtId="0" fontId="82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81" fillId="0" borderId="10" xfId="0" applyFont="1" applyBorder="1" applyAlignment="1">
      <alignment/>
    </xf>
    <xf numFmtId="0" fontId="81" fillId="0" borderId="0" xfId="0" applyFont="1" applyBorder="1" applyAlignment="1">
      <alignment horizontal="left"/>
    </xf>
    <xf numFmtId="1" fontId="11" fillId="0" borderId="0" xfId="0" applyNumberFormat="1" applyFont="1" applyFill="1" applyBorder="1" applyAlignment="1">
      <alignment vertical="center"/>
    </xf>
    <xf numFmtId="49" fontId="83" fillId="0" borderId="11" xfId="0" applyNumberFormat="1" applyFont="1" applyBorder="1" applyAlignment="1">
      <alignment horizontal="center" vertical="center" wrapText="1"/>
    </xf>
    <xf numFmtId="49" fontId="84" fillId="0" borderId="10" xfId="0" applyNumberFormat="1" applyFont="1" applyBorder="1" applyAlignment="1">
      <alignment horizontal="center" vertical="center" wrapText="1"/>
    </xf>
    <xf numFmtId="49" fontId="84" fillId="0" borderId="12" xfId="0" applyNumberFormat="1" applyFont="1" applyBorder="1" applyAlignment="1">
      <alignment horizontal="center" vertical="center" wrapText="1"/>
    </xf>
    <xf numFmtId="49" fontId="84" fillId="0" borderId="0" xfId="0" applyNumberFormat="1" applyFont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center"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11" fillId="3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2" fontId="12" fillId="0" borderId="0" xfId="0" applyNumberFormat="1" applyFont="1" applyFill="1" applyBorder="1" applyAlignment="1">
      <alignment vertical="center"/>
    </xf>
    <xf numFmtId="49" fontId="27" fillId="0" borderId="11" xfId="0" applyNumberFormat="1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vertical="top" wrapText="1"/>
    </xf>
    <xf numFmtId="1" fontId="39" fillId="0" borderId="13" xfId="0" applyNumberFormat="1" applyFont="1" applyFill="1" applyBorder="1" applyAlignment="1">
      <alignment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" fontId="39" fillId="0" borderId="0" xfId="0" applyNumberFormat="1" applyFont="1" applyFill="1" applyBorder="1" applyAlignment="1">
      <alignment vertical="center" wrapText="1"/>
    </xf>
    <xf numFmtId="0" fontId="8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vertical="top" wrapText="1"/>
    </xf>
    <xf numFmtId="0" fontId="11" fillId="0" borderId="10" xfId="0" applyFont="1" applyBorder="1" applyAlignment="1">
      <alignment/>
    </xf>
    <xf numFmtId="0" fontId="16" fillId="33" borderId="0" xfId="0" applyFont="1" applyFill="1" applyBorder="1" applyAlignment="1">
      <alignment vertical="top" wrapText="1"/>
    </xf>
    <xf numFmtId="0" fontId="16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/>
    </xf>
    <xf numFmtId="1" fontId="2" fillId="33" borderId="0" xfId="0" applyNumberFormat="1" applyFont="1" applyFill="1" applyBorder="1" applyAlignment="1">
      <alignment horizontal="center" vertical="center"/>
    </xf>
    <xf numFmtId="1" fontId="15" fillId="33" borderId="0" xfId="0" applyNumberFormat="1" applyFont="1" applyFill="1" applyBorder="1" applyAlignment="1">
      <alignment horizontal="center" vertical="center" wrapText="1"/>
    </xf>
    <xf numFmtId="164" fontId="22" fillId="35" borderId="14" xfId="0" applyNumberFormat="1" applyFont="1" applyFill="1" applyBorder="1" applyAlignment="1">
      <alignment horizontal="center" vertical="center" wrapText="1"/>
    </xf>
    <xf numFmtId="164" fontId="22" fillId="35" borderId="1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12" fillId="33" borderId="0" xfId="0" applyFont="1" applyFill="1" applyAlignment="1">
      <alignment horizontal="left" vertical="center" wrapText="1"/>
    </xf>
    <xf numFmtId="1" fontId="22" fillId="35" borderId="16" xfId="0" applyNumberFormat="1" applyFont="1" applyFill="1" applyBorder="1" applyAlignment="1">
      <alignment horizontal="center" vertical="center"/>
    </xf>
    <xf numFmtId="1" fontId="22" fillId="35" borderId="14" xfId="0" applyNumberFormat="1" applyFont="1" applyFill="1" applyBorder="1" applyAlignment="1">
      <alignment horizontal="center" vertical="center"/>
    </xf>
    <xf numFmtId="1" fontId="22" fillId="35" borderId="14" xfId="0" applyNumberFormat="1" applyFont="1" applyFill="1" applyBorder="1" applyAlignment="1">
      <alignment horizontal="center" vertical="center" wrapText="1"/>
    </xf>
    <xf numFmtId="1" fontId="22" fillId="35" borderId="11" xfId="0" applyNumberFormat="1" applyFont="1" applyFill="1" applyBorder="1" applyAlignment="1">
      <alignment horizontal="center" vertical="center"/>
    </xf>
    <xf numFmtId="1" fontId="26" fillId="35" borderId="11" xfId="0" applyNumberFormat="1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22" fillId="35" borderId="17" xfId="0" applyFont="1" applyFill="1" applyBorder="1" applyAlignment="1">
      <alignment horizontal="left" vertical="center" wrapText="1"/>
    </xf>
    <xf numFmtId="0" fontId="22" fillId="35" borderId="11" xfId="0" applyFont="1" applyFill="1" applyBorder="1" applyAlignment="1">
      <alignment horizontal="left" vertical="center" wrapText="1"/>
    </xf>
    <xf numFmtId="0" fontId="22" fillId="35" borderId="18" xfId="0" applyFont="1" applyFill="1" applyBorder="1" applyAlignment="1">
      <alignment horizontal="left" vertical="center" wrapText="1"/>
    </xf>
    <xf numFmtId="0" fontId="22" fillId="35" borderId="17" xfId="0" applyFont="1" applyFill="1" applyBorder="1" applyAlignment="1">
      <alignment horizontal="center" vertical="center"/>
    </xf>
    <xf numFmtId="0" fontId="22" fillId="35" borderId="19" xfId="0" applyFont="1" applyFill="1" applyBorder="1" applyAlignment="1">
      <alignment horizontal="center" vertical="center"/>
    </xf>
    <xf numFmtId="0" fontId="22" fillId="35" borderId="20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1" fontId="22" fillId="35" borderId="17" xfId="0" applyNumberFormat="1" applyFont="1" applyFill="1" applyBorder="1" applyAlignment="1">
      <alignment horizontal="center" vertical="center"/>
    </xf>
    <xf numFmtId="1" fontId="26" fillId="35" borderId="19" xfId="0" applyNumberFormat="1" applyFont="1" applyFill="1" applyBorder="1" applyAlignment="1">
      <alignment horizontal="center" vertical="center"/>
    </xf>
    <xf numFmtId="1" fontId="22" fillId="35" borderId="21" xfId="0" applyNumberFormat="1" applyFont="1" applyFill="1" applyBorder="1" applyAlignment="1">
      <alignment horizontal="center" vertical="center" wrapText="1"/>
    </xf>
    <xf numFmtId="164" fontId="22" fillId="35" borderId="21" xfId="0" applyNumberFormat="1" applyFont="1" applyFill="1" applyBorder="1" applyAlignment="1">
      <alignment horizontal="center" vertical="center" wrapText="1"/>
    </xf>
    <xf numFmtId="164" fontId="22" fillId="35" borderId="22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 wrapText="1"/>
    </xf>
    <xf numFmtId="1" fontId="22" fillId="35" borderId="23" xfId="0" applyNumberFormat="1" applyFont="1" applyFill="1" applyBorder="1" applyAlignment="1">
      <alignment horizontal="center" vertical="center"/>
    </xf>
    <xf numFmtId="1" fontId="22" fillId="35" borderId="21" xfId="0" applyNumberFormat="1" applyFont="1" applyFill="1" applyBorder="1" applyAlignment="1">
      <alignment horizontal="center" vertical="center"/>
    </xf>
    <xf numFmtId="1" fontId="22" fillId="35" borderId="19" xfId="0" applyNumberFormat="1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center" vertical="center" wrapText="1"/>
    </xf>
    <xf numFmtId="0" fontId="21" fillId="35" borderId="18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1" fontId="22" fillId="35" borderId="20" xfId="0" applyNumberFormat="1" applyFont="1" applyFill="1" applyBorder="1" applyAlignment="1">
      <alignment horizontal="center" vertical="center"/>
    </xf>
    <xf numFmtId="1" fontId="22" fillId="35" borderId="18" xfId="0" applyNumberFormat="1" applyFont="1" applyFill="1" applyBorder="1" applyAlignment="1">
      <alignment horizontal="center" vertical="center"/>
    </xf>
    <xf numFmtId="1" fontId="20" fillId="33" borderId="16" xfId="0" applyNumberFormat="1" applyFont="1" applyFill="1" applyBorder="1" applyAlignment="1">
      <alignment horizontal="center" vertical="center"/>
    </xf>
    <xf numFmtId="1" fontId="20" fillId="33" borderId="14" xfId="0" applyNumberFormat="1" applyFont="1" applyFill="1" applyBorder="1" applyAlignment="1">
      <alignment horizontal="center" vertical="center"/>
    </xf>
    <xf numFmtId="1" fontId="20" fillId="33" borderId="19" xfId="0" applyNumberFormat="1" applyFont="1" applyFill="1" applyBorder="1" applyAlignment="1">
      <alignment horizontal="center" vertical="center"/>
    </xf>
    <xf numFmtId="1" fontId="20" fillId="33" borderId="14" xfId="0" applyNumberFormat="1" applyFont="1" applyFill="1" applyBorder="1" applyAlignment="1">
      <alignment horizontal="center" vertical="center" wrapText="1"/>
    </xf>
    <xf numFmtId="1" fontId="20" fillId="33" borderId="15" xfId="0" applyNumberFormat="1" applyFont="1" applyFill="1" applyBorder="1" applyAlignment="1">
      <alignment horizontal="center" vertical="center" wrapText="1"/>
    </xf>
    <xf numFmtId="1" fontId="20" fillId="33" borderId="20" xfId="0" applyNumberFormat="1" applyFont="1" applyFill="1" applyBorder="1" applyAlignment="1">
      <alignment horizontal="center" vertical="center"/>
    </xf>
    <xf numFmtId="1" fontId="20" fillId="33" borderId="11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49" fontId="23" fillId="0" borderId="17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49" fontId="23" fillId="0" borderId="18" xfId="0" applyNumberFormat="1" applyFont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" fontId="20" fillId="36" borderId="17" xfId="0" applyNumberFormat="1" applyFont="1" applyFill="1" applyBorder="1" applyAlignment="1">
      <alignment horizontal="center" vertical="center"/>
    </xf>
    <xf numFmtId="1" fontId="20" fillId="36" borderId="18" xfId="0" applyNumberFormat="1" applyFont="1" applyFill="1" applyBorder="1" applyAlignment="1">
      <alignment horizontal="center" vertical="center"/>
    </xf>
    <xf numFmtId="164" fontId="20" fillId="0" borderId="24" xfId="0" applyNumberFormat="1" applyFont="1" applyFill="1" applyBorder="1" applyAlignment="1">
      <alignment horizontal="center" vertical="center" wrapText="1"/>
    </xf>
    <xf numFmtId="164" fontId="20" fillId="0" borderId="25" xfId="0" applyNumberFormat="1" applyFont="1" applyFill="1" applyBorder="1" applyAlignment="1">
      <alignment horizontal="center" vertical="center" wrapText="1"/>
    </xf>
    <xf numFmtId="1" fontId="20" fillId="0" borderId="26" xfId="0" applyNumberFormat="1" applyFont="1" applyFill="1" applyBorder="1" applyAlignment="1">
      <alignment horizontal="center" vertical="center"/>
    </xf>
    <xf numFmtId="1" fontId="20" fillId="0" borderId="24" xfId="0" applyNumberFormat="1" applyFont="1" applyFill="1" applyBorder="1" applyAlignment="1">
      <alignment horizontal="center" vertical="center"/>
    </xf>
    <xf numFmtId="1" fontId="20" fillId="0" borderId="24" xfId="0" applyNumberFormat="1" applyFont="1" applyFill="1" applyBorder="1" applyAlignment="1">
      <alignment horizontal="center" vertical="center" wrapText="1"/>
    </xf>
    <xf numFmtId="1" fontId="20" fillId="0" borderId="27" xfId="0" applyNumberFormat="1" applyFont="1" applyFill="1" applyBorder="1" applyAlignment="1">
      <alignment horizontal="center" vertical="center"/>
    </xf>
    <xf numFmtId="1" fontId="20" fillId="0" borderId="28" xfId="0" applyNumberFormat="1" applyFont="1" applyFill="1" applyBorder="1" applyAlignment="1">
      <alignment horizontal="center" vertical="center"/>
    </xf>
    <xf numFmtId="1" fontId="20" fillId="0" borderId="29" xfId="0" applyNumberFormat="1" applyFont="1" applyFill="1" applyBorder="1" applyAlignment="1">
      <alignment horizontal="center" vertical="center" wrapText="1"/>
    </xf>
    <xf numFmtId="1" fontId="20" fillId="0" borderId="30" xfId="0" applyNumberFormat="1" applyFont="1" applyFill="1" applyBorder="1" applyAlignment="1">
      <alignment horizontal="center" vertical="center" wrapText="1"/>
    </xf>
    <xf numFmtId="1" fontId="20" fillId="0" borderId="31" xfId="0" applyNumberFormat="1" applyFont="1" applyFill="1" applyBorder="1" applyAlignment="1">
      <alignment horizontal="center" vertical="center" wrapText="1"/>
    </xf>
    <xf numFmtId="49" fontId="24" fillId="0" borderId="32" xfId="0" applyNumberFormat="1" applyFont="1" applyBorder="1" applyAlignment="1">
      <alignment horizontal="center" vertical="center" wrapText="1"/>
    </xf>
    <xf numFmtId="49" fontId="24" fillId="0" borderId="28" xfId="0" applyNumberFormat="1" applyFont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4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" fontId="20" fillId="0" borderId="35" xfId="0" applyNumberFormat="1" applyFont="1" applyFill="1" applyBorder="1" applyAlignment="1">
      <alignment horizontal="center" vertical="center"/>
    </xf>
    <xf numFmtId="1" fontId="20" fillId="0" borderId="36" xfId="0" applyNumberFormat="1" applyFont="1" applyFill="1" applyBorder="1" applyAlignment="1">
      <alignment horizontal="center" vertical="center"/>
    </xf>
    <xf numFmtId="1" fontId="20" fillId="0" borderId="32" xfId="0" applyNumberFormat="1" applyFont="1" applyFill="1" applyBorder="1" applyAlignment="1">
      <alignment horizontal="center" vertical="center"/>
    </xf>
    <xf numFmtId="1" fontId="20" fillId="0" borderId="37" xfId="0" applyNumberFormat="1" applyFont="1" applyFill="1" applyBorder="1" applyAlignment="1">
      <alignment horizontal="center" vertical="center"/>
    </xf>
    <xf numFmtId="1" fontId="20" fillId="0" borderId="38" xfId="0" applyNumberFormat="1" applyFont="1" applyFill="1" applyBorder="1" applyAlignment="1">
      <alignment horizontal="center" vertical="center" wrapText="1"/>
    </xf>
    <xf numFmtId="164" fontId="20" fillId="0" borderId="38" xfId="0" applyNumberFormat="1" applyFont="1" applyFill="1" applyBorder="1" applyAlignment="1">
      <alignment horizontal="center" vertical="center" wrapText="1"/>
    </xf>
    <xf numFmtId="164" fontId="20" fillId="0" borderId="39" xfId="0" applyNumberFormat="1" applyFont="1" applyFill="1" applyBorder="1" applyAlignment="1">
      <alignment horizontal="center" vertical="center" wrapText="1"/>
    </xf>
    <xf numFmtId="1" fontId="20" fillId="0" borderId="38" xfId="0" applyNumberFormat="1" applyFont="1" applyFill="1" applyBorder="1" applyAlignment="1">
      <alignment horizontal="center" vertical="center"/>
    </xf>
    <xf numFmtId="1" fontId="20" fillId="0" borderId="36" xfId="0" applyNumberFormat="1" applyFont="1" applyFill="1" applyBorder="1" applyAlignment="1">
      <alignment horizontal="center" vertical="center" wrapText="1"/>
    </xf>
    <xf numFmtId="1" fontId="20" fillId="0" borderId="27" xfId="0" applyNumberFormat="1" applyFont="1" applyFill="1" applyBorder="1" applyAlignment="1">
      <alignment horizontal="center" vertical="center" wrapText="1"/>
    </xf>
    <xf numFmtId="1" fontId="20" fillId="0" borderId="37" xfId="0" applyNumberFormat="1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1" fontId="20" fillId="33" borderId="30" xfId="0" applyNumberFormat="1" applyFont="1" applyFill="1" applyBorder="1" applyAlignment="1">
      <alignment horizontal="center" vertical="center"/>
    </xf>
    <xf numFmtId="1" fontId="20" fillId="33" borderId="34" xfId="0" applyNumberFormat="1" applyFont="1" applyFill="1" applyBorder="1" applyAlignment="1">
      <alignment horizontal="center" vertical="center"/>
    </xf>
    <xf numFmtId="1" fontId="20" fillId="33" borderId="26" xfId="0" applyNumberFormat="1" applyFont="1" applyFill="1" applyBorder="1" applyAlignment="1">
      <alignment horizontal="center" vertical="center"/>
    </xf>
    <xf numFmtId="1" fontId="20" fillId="33" borderId="29" xfId="0" applyNumberFormat="1" applyFont="1" applyFill="1" applyBorder="1" applyAlignment="1">
      <alignment horizontal="center" vertical="center"/>
    </xf>
    <xf numFmtId="1" fontId="20" fillId="33" borderId="33" xfId="0" applyNumberFormat="1" applyFont="1" applyFill="1" applyBorder="1" applyAlignment="1">
      <alignment horizontal="center" vertical="center"/>
    </xf>
    <xf numFmtId="1" fontId="20" fillId="33" borderId="31" xfId="0" applyNumberFormat="1" applyFont="1" applyFill="1" applyBorder="1" applyAlignment="1">
      <alignment horizontal="center" vertical="center"/>
    </xf>
    <xf numFmtId="164" fontId="20" fillId="33" borderId="40" xfId="0" applyNumberFormat="1" applyFont="1" applyFill="1" applyBorder="1" applyAlignment="1">
      <alignment horizontal="center" vertical="center" wrapText="1"/>
    </xf>
    <xf numFmtId="164" fontId="20" fillId="33" borderId="41" xfId="0" applyNumberFormat="1" applyFont="1" applyFill="1" applyBorder="1" applyAlignment="1">
      <alignment horizontal="center" vertical="center" wrapText="1"/>
    </xf>
    <xf numFmtId="1" fontId="20" fillId="33" borderId="42" xfId="0" applyNumberFormat="1" applyFont="1" applyFill="1" applyBorder="1" applyAlignment="1">
      <alignment horizontal="center" vertical="center"/>
    </xf>
    <xf numFmtId="1" fontId="20" fillId="33" borderId="40" xfId="0" applyNumberFormat="1" applyFont="1" applyFill="1" applyBorder="1" applyAlignment="1">
      <alignment horizontal="center" vertical="center"/>
    </xf>
    <xf numFmtId="1" fontId="20" fillId="33" borderId="40" xfId="0" applyNumberFormat="1" applyFont="1" applyFill="1" applyBorder="1" applyAlignment="1">
      <alignment horizontal="center" vertical="center" wrapText="1"/>
    </xf>
    <xf numFmtId="1" fontId="20" fillId="33" borderId="43" xfId="0" applyNumberFormat="1" applyFont="1" applyFill="1" applyBorder="1" applyAlignment="1">
      <alignment horizontal="center" vertical="center"/>
    </xf>
    <xf numFmtId="1" fontId="20" fillId="33" borderId="44" xfId="0" applyNumberFormat="1" applyFont="1" applyFill="1" applyBorder="1" applyAlignment="1">
      <alignment horizontal="center" vertical="center"/>
    </xf>
    <xf numFmtId="1" fontId="20" fillId="33" borderId="45" xfId="0" applyNumberFormat="1" applyFont="1" applyFill="1" applyBorder="1" applyAlignment="1">
      <alignment horizontal="center" vertical="center"/>
    </xf>
    <xf numFmtId="1" fontId="20" fillId="33" borderId="46" xfId="0" applyNumberFormat="1" applyFont="1" applyFill="1" applyBorder="1" applyAlignment="1">
      <alignment horizontal="center" vertical="center" wrapText="1"/>
    </xf>
    <xf numFmtId="1" fontId="20" fillId="33" borderId="44" xfId="0" applyNumberFormat="1" applyFont="1" applyFill="1" applyBorder="1" applyAlignment="1">
      <alignment horizontal="center" vertical="center" wrapText="1"/>
    </xf>
    <xf numFmtId="1" fontId="20" fillId="33" borderId="45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/>
    </xf>
    <xf numFmtId="49" fontId="24" fillId="0" borderId="43" xfId="0" applyNumberFormat="1" applyFont="1" applyBorder="1" applyAlignment="1">
      <alignment horizontal="center" vertical="center" wrapText="1"/>
    </xf>
    <xf numFmtId="49" fontId="24" fillId="0" borderId="47" xfId="0" applyNumberFormat="1" applyFont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left" vertical="center" wrapText="1"/>
    </xf>
    <xf numFmtId="0" fontId="20" fillId="0" borderId="44" xfId="0" applyFont="1" applyFill="1" applyBorder="1" applyAlignment="1">
      <alignment horizontal="left" vertical="center" wrapText="1"/>
    </xf>
    <xf numFmtId="0" fontId="20" fillId="0" borderId="47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1" fontId="20" fillId="33" borderId="46" xfId="0" applyNumberFormat="1" applyFont="1" applyFill="1" applyBorder="1" applyAlignment="1">
      <alignment horizontal="center" vertical="center"/>
    </xf>
    <xf numFmtId="1" fontId="20" fillId="33" borderId="47" xfId="0" applyNumberFormat="1" applyFont="1" applyFill="1" applyBorder="1" applyAlignment="1">
      <alignment horizontal="center" vertical="center"/>
    </xf>
    <xf numFmtId="49" fontId="21" fillId="35" borderId="17" xfId="0" applyNumberFormat="1" applyFont="1" applyFill="1" applyBorder="1" applyAlignment="1">
      <alignment horizontal="center" vertical="center" wrapText="1"/>
    </xf>
    <xf numFmtId="49" fontId="21" fillId="35" borderId="18" xfId="0" applyNumberFormat="1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left" vertical="center"/>
    </xf>
    <xf numFmtId="0" fontId="22" fillId="35" borderId="11" xfId="0" applyFont="1" applyFill="1" applyBorder="1" applyAlignment="1">
      <alignment horizontal="left" vertical="center"/>
    </xf>
    <xf numFmtId="0" fontId="22" fillId="35" borderId="18" xfId="0" applyFont="1" applyFill="1" applyBorder="1" applyAlignment="1">
      <alignment horizontal="left" vertical="center"/>
    </xf>
    <xf numFmtId="0" fontId="20" fillId="35" borderId="17" xfId="0" applyFont="1" applyFill="1" applyBorder="1" applyAlignment="1">
      <alignment horizontal="center" vertical="center"/>
    </xf>
    <xf numFmtId="0" fontId="20" fillId="35" borderId="19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1" fontId="22" fillId="35" borderId="15" xfId="0" applyNumberFormat="1" applyFont="1" applyFill="1" applyBorder="1" applyAlignment="1">
      <alignment horizontal="center" vertical="center"/>
    </xf>
    <xf numFmtId="1" fontId="20" fillId="33" borderId="38" xfId="0" applyNumberFormat="1" applyFont="1" applyFill="1" applyBorder="1" applyAlignment="1">
      <alignment horizontal="center" vertical="center" wrapText="1"/>
    </xf>
    <xf numFmtId="164" fontId="20" fillId="33" borderId="38" xfId="0" applyNumberFormat="1" applyFont="1" applyFill="1" applyBorder="1" applyAlignment="1">
      <alignment horizontal="center" vertical="center" wrapText="1"/>
    </xf>
    <xf numFmtId="164" fontId="20" fillId="33" borderId="39" xfId="0" applyNumberFormat="1" applyFont="1" applyFill="1" applyBorder="1" applyAlignment="1">
      <alignment horizontal="center" vertical="center" wrapText="1"/>
    </xf>
    <xf numFmtId="1" fontId="20" fillId="33" borderId="35" xfId="0" applyNumberFormat="1" applyFont="1" applyFill="1" applyBorder="1" applyAlignment="1">
      <alignment horizontal="center" vertical="center"/>
    </xf>
    <xf numFmtId="1" fontId="20" fillId="33" borderId="38" xfId="0" applyNumberFormat="1" applyFont="1" applyFill="1" applyBorder="1" applyAlignment="1">
      <alignment horizontal="center" vertical="center"/>
    </xf>
    <xf numFmtId="1" fontId="20" fillId="33" borderId="36" xfId="0" applyNumberFormat="1" applyFont="1" applyFill="1" applyBorder="1" applyAlignment="1">
      <alignment horizontal="center" vertical="center" wrapText="1"/>
    </xf>
    <xf numFmtId="1" fontId="20" fillId="33" borderId="27" xfId="0" applyNumberFormat="1" applyFont="1" applyFill="1" applyBorder="1" applyAlignment="1">
      <alignment horizontal="center" vertical="center" wrapText="1"/>
    </xf>
    <xf numFmtId="1" fontId="20" fillId="33" borderId="37" xfId="0" applyNumberFormat="1" applyFont="1" applyFill="1" applyBorder="1" applyAlignment="1">
      <alignment horizontal="center" vertical="center" wrapText="1"/>
    </xf>
    <xf numFmtId="49" fontId="23" fillId="0" borderId="32" xfId="0" applyNumberFormat="1" applyFont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49" xfId="0" applyFont="1" applyFill="1" applyBorder="1" applyAlignment="1">
      <alignment horizontal="left" vertical="center" wrapText="1"/>
    </xf>
    <xf numFmtId="1" fontId="20" fillId="33" borderId="36" xfId="0" applyNumberFormat="1" applyFont="1" applyFill="1" applyBorder="1" applyAlignment="1">
      <alignment horizontal="center" vertical="center"/>
    </xf>
    <xf numFmtId="1" fontId="20" fillId="33" borderId="32" xfId="0" applyNumberFormat="1" applyFont="1" applyFill="1" applyBorder="1" applyAlignment="1">
      <alignment horizontal="center" vertical="center"/>
    </xf>
    <xf numFmtId="1" fontId="20" fillId="33" borderId="37" xfId="0" applyNumberFormat="1" applyFont="1" applyFill="1" applyBorder="1" applyAlignment="1">
      <alignment horizontal="center" vertical="center"/>
    </xf>
    <xf numFmtId="1" fontId="20" fillId="33" borderId="28" xfId="0" applyNumberFormat="1" applyFont="1" applyFill="1" applyBorder="1" applyAlignment="1">
      <alignment horizontal="center" vertical="center"/>
    </xf>
    <xf numFmtId="164" fontId="20" fillId="33" borderId="50" xfId="0" applyNumberFormat="1" applyFont="1" applyFill="1" applyBorder="1" applyAlignment="1">
      <alignment horizontal="center" vertical="center" wrapText="1"/>
    </xf>
    <xf numFmtId="164" fontId="20" fillId="33" borderId="51" xfId="0" applyNumberFormat="1" applyFont="1" applyFill="1" applyBorder="1" applyAlignment="1">
      <alignment horizontal="center" vertical="center" wrapText="1"/>
    </xf>
    <xf numFmtId="164" fontId="20" fillId="33" borderId="29" xfId="0" applyNumberFormat="1" applyFont="1" applyFill="1" applyBorder="1" applyAlignment="1">
      <alignment horizontal="center" vertical="center" wrapText="1"/>
    </xf>
    <xf numFmtId="164" fontId="20" fillId="33" borderId="34" xfId="0" applyNumberFormat="1" applyFont="1" applyFill="1" applyBorder="1" applyAlignment="1">
      <alignment horizontal="center" vertical="center" wrapText="1"/>
    </xf>
    <xf numFmtId="1" fontId="20" fillId="33" borderId="52" xfId="0" applyNumberFormat="1" applyFont="1" applyFill="1" applyBorder="1" applyAlignment="1">
      <alignment horizontal="center" vertical="center"/>
    </xf>
    <xf numFmtId="1" fontId="20" fillId="33" borderId="53" xfId="0" applyNumberFormat="1" applyFont="1" applyFill="1" applyBorder="1" applyAlignment="1">
      <alignment horizontal="center" vertical="center"/>
    </xf>
    <xf numFmtId="1" fontId="20" fillId="33" borderId="54" xfId="0" applyNumberFormat="1" applyFont="1" applyFill="1" applyBorder="1" applyAlignment="1">
      <alignment horizontal="center" vertical="center"/>
    </xf>
    <xf numFmtId="1" fontId="20" fillId="33" borderId="50" xfId="0" applyNumberFormat="1" applyFont="1" applyFill="1" applyBorder="1" applyAlignment="1">
      <alignment horizontal="center" vertical="center" wrapText="1"/>
    </xf>
    <xf numFmtId="1" fontId="20" fillId="33" borderId="53" xfId="0" applyNumberFormat="1" applyFont="1" applyFill="1" applyBorder="1" applyAlignment="1">
      <alignment horizontal="center" vertical="center" wrapText="1"/>
    </xf>
    <xf numFmtId="1" fontId="20" fillId="33" borderId="54" xfId="0" applyNumberFormat="1" applyFont="1" applyFill="1" applyBorder="1" applyAlignment="1">
      <alignment horizontal="center" vertical="center" wrapText="1"/>
    </xf>
    <xf numFmtId="1" fontId="20" fillId="33" borderId="29" xfId="0" applyNumberFormat="1" applyFont="1" applyFill="1" applyBorder="1" applyAlignment="1">
      <alignment horizontal="center" vertical="center" wrapText="1"/>
    </xf>
    <xf numFmtId="1" fontId="20" fillId="33" borderId="30" xfId="0" applyNumberFormat="1" applyFont="1" applyFill="1" applyBorder="1" applyAlignment="1">
      <alignment horizontal="center" vertical="center" wrapText="1"/>
    </xf>
    <xf numFmtId="1" fontId="20" fillId="33" borderId="31" xfId="0" applyNumberFormat="1" applyFont="1" applyFill="1" applyBorder="1" applyAlignment="1">
      <alignment horizontal="center" vertical="center" wrapText="1"/>
    </xf>
    <xf numFmtId="1" fontId="20" fillId="33" borderId="55" xfId="0" applyNumberFormat="1" applyFont="1" applyFill="1" applyBorder="1" applyAlignment="1">
      <alignment horizontal="center" vertical="center"/>
    </xf>
    <xf numFmtId="1" fontId="20" fillId="33" borderId="12" xfId="0" applyNumberFormat="1" applyFont="1" applyFill="1" applyBorder="1" applyAlignment="1">
      <alignment horizontal="center" vertical="center"/>
    </xf>
    <xf numFmtId="1" fontId="20" fillId="33" borderId="56" xfId="0" applyNumberFormat="1" applyFont="1" applyFill="1" applyBorder="1" applyAlignment="1">
      <alignment horizontal="center" vertical="center"/>
    </xf>
    <xf numFmtId="1" fontId="20" fillId="33" borderId="57" xfId="0" applyNumberFormat="1" applyFont="1" applyFill="1" applyBorder="1" applyAlignment="1">
      <alignment horizontal="center" vertical="center" wrapText="1"/>
    </xf>
    <xf numFmtId="1" fontId="20" fillId="33" borderId="12" xfId="0" applyNumberFormat="1" applyFont="1" applyFill="1" applyBorder="1" applyAlignment="1">
      <alignment horizontal="center" vertical="center" wrapText="1"/>
    </xf>
    <xf numFmtId="1" fontId="20" fillId="33" borderId="56" xfId="0" applyNumberFormat="1" applyFont="1" applyFill="1" applyBorder="1" applyAlignment="1">
      <alignment horizontal="center" vertical="center" wrapText="1"/>
    </xf>
    <xf numFmtId="164" fontId="20" fillId="33" borderId="57" xfId="0" applyNumberFormat="1" applyFont="1" applyFill="1" applyBorder="1" applyAlignment="1">
      <alignment horizontal="center" vertical="center" wrapText="1"/>
    </xf>
    <xf numFmtId="164" fontId="20" fillId="33" borderId="58" xfId="0" applyNumberFormat="1" applyFont="1" applyFill="1" applyBorder="1" applyAlignment="1">
      <alignment horizontal="center" vertical="center" wrapText="1"/>
    </xf>
    <xf numFmtId="49" fontId="23" fillId="0" borderId="55" xfId="0" applyNumberFormat="1" applyFont="1" applyBorder="1" applyAlignment="1">
      <alignment horizontal="center" vertical="center" wrapText="1"/>
    </xf>
    <xf numFmtId="49" fontId="23" fillId="0" borderId="58" xfId="0" applyNumberFormat="1" applyFont="1" applyBorder="1" applyAlignment="1">
      <alignment horizontal="center" vertical="center" wrapText="1"/>
    </xf>
    <xf numFmtId="49" fontId="23" fillId="0" borderId="33" xfId="0" applyNumberFormat="1" applyFont="1" applyBorder="1" applyAlignment="1">
      <alignment horizontal="center" vertical="center" wrapText="1"/>
    </xf>
    <xf numFmtId="49" fontId="23" fillId="0" borderId="34" xfId="0" applyNumberFormat="1" applyFont="1" applyBorder="1" applyAlignment="1">
      <alignment horizontal="center" vertical="center" wrapText="1"/>
    </xf>
    <xf numFmtId="0" fontId="20" fillId="33" borderId="55" xfId="0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/>
    </xf>
    <xf numFmtId="0" fontId="20" fillId="33" borderId="58" xfId="0" applyFont="1" applyFill="1" applyBorder="1" applyAlignment="1">
      <alignment horizontal="left" vertical="center"/>
    </xf>
    <xf numFmtId="0" fontId="20" fillId="33" borderId="33" xfId="0" applyFont="1" applyFill="1" applyBorder="1" applyAlignment="1">
      <alignment horizontal="left" vertical="center"/>
    </xf>
    <xf numFmtId="0" fontId="20" fillId="33" borderId="30" xfId="0" applyFont="1" applyFill="1" applyBorder="1" applyAlignment="1">
      <alignment horizontal="left" vertical="center"/>
    </xf>
    <xf numFmtId="0" fontId="20" fillId="33" borderId="34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1" fontId="20" fillId="33" borderId="58" xfId="0" applyNumberFormat="1" applyFont="1" applyFill="1" applyBorder="1" applyAlignment="1">
      <alignment horizontal="center" vertical="center"/>
    </xf>
    <xf numFmtId="1" fontId="20" fillId="33" borderId="57" xfId="0" applyNumberFormat="1" applyFont="1" applyFill="1" applyBorder="1" applyAlignment="1">
      <alignment horizontal="center" vertical="center"/>
    </xf>
    <xf numFmtId="1" fontId="22" fillId="35" borderId="15" xfId="0" applyNumberFormat="1" applyFont="1" applyFill="1" applyBorder="1" applyAlignment="1">
      <alignment horizontal="center" vertical="center" wrapText="1"/>
    </xf>
    <xf numFmtId="1" fontId="22" fillId="35" borderId="20" xfId="0" applyNumberFormat="1" applyFont="1" applyFill="1" applyBorder="1" applyAlignment="1">
      <alignment horizontal="center" vertical="center" wrapText="1"/>
    </xf>
    <xf numFmtId="1" fontId="22" fillId="35" borderId="11" xfId="0" applyNumberFormat="1" applyFont="1" applyFill="1" applyBorder="1" applyAlignment="1">
      <alignment horizontal="center" vertical="center" wrapText="1"/>
    </xf>
    <xf numFmtId="1" fontId="22" fillId="35" borderId="19" xfId="0" applyNumberFormat="1" applyFont="1" applyFill="1" applyBorder="1" applyAlignment="1">
      <alignment horizontal="center" vertical="center" wrapText="1"/>
    </xf>
    <xf numFmtId="0" fontId="20" fillId="35" borderId="43" xfId="0" applyFont="1" applyFill="1" applyBorder="1" applyAlignment="1">
      <alignment horizontal="center" vertical="center"/>
    </xf>
    <xf numFmtId="0" fontId="20" fillId="35" borderId="45" xfId="0" applyFont="1" applyFill="1" applyBorder="1" applyAlignment="1">
      <alignment horizontal="center" vertical="center"/>
    </xf>
    <xf numFmtId="0" fontId="20" fillId="35" borderId="44" xfId="0" applyFont="1" applyFill="1" applyBorder="1" applyAlignment="1">
      <alignment horizontal="center" vertical="center"/>
    </xf>
    <xf numFmtId="0" fontId="20" fillId="35" borderId="47" xfId="0" applyFont="1" applyFill="1" applyBorder="1" applyAlignment="1">
      <alignment horizontal="center" vertical="center"/>
    </xf>
    <xf numFmtId="1" fontId="22" fillId="35" borderId="42" xfId="0" applyNumberFormat="1" applyFont="1" applyFill="1" applyBorder="1" applyAlignment="1">
      <alignment horizontal="center" vertical="center"/>
    </xf>
    <xf numFmtId="1" fontId="22" fillId="35" borderId="41" xfId="0" applyNumberFormat="1" applyFont="1" applyFill="1" applyBorder="1" applyAlignment="1">
      <alignment horizontal="center" vertical="center"/>
    </xf>
    <xf numFmtId="1" fontId="22" fillId="35" borderId="59" xfId="0" applyNumberFormat="1" applyFont="1" applyFill="1" applyBorder="1" applyAlignment="1">
      <alignment horizontal="center" vertical="center" wrapText="1"/>
    </xf>
    <xf numFmtId="164" fontId="22" fillId="35" borderId="59" xfId="0" applyNumberFormat="1" applyFont="1" applyFill="1" applyBorder="1" applyAlignment="1">
      <alignment horizontal="center" vertical="center" wrapText="1"/>
    </xf>
    <xf numFmtId="164" fontId="22" fillId="35" borderId="60" xfId="0" applyNumberFormat="1" applyFont="1" applyFill="1" applyBorder="1" applyAlignment="1">
      <alignment horizontal="center" vertical="center" wrapText="1"/>
    </xf>
    <xf numFmtId="1" fontId="22" fillId="35" borderId="61" xfId="0" applyNumberFormat="1" applyFont="1" applyFill="1" applyBorder="1" applyAlignment="1">
      <alignment horizontal="center" vertical="center"/>
    </xf>
    <xf numFmtId="1" fontId="22" fillId="35" borderId="59" xfId="0" applyNumberFormat="1" applyFont="1" applyFill="1" applyBorder="1" applyAlignment="1">
      <alignment horizontal="center" vertical="center"/>
    </xf>
    <xf numFmtId="164" fontId="20" fillId="33" borderId="62" xfId="0" applyNumberFormat="1" applyFont="1" applyFill="1" applyBorder="1" applyAlignment="1">
      <alignment horizontal="center" vertical="center" wrapText="1"/>
    </xf>
    <xf numFmtId="164" fontId="20" fillId="33" borderId="63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20" fillId="33" borderId="64" xfId="0" applyNumberFormat="1" applyFont="1" applyFill="1" applyBorder="1" applyAlignment="1">
      <alignment horizontal="center" vertical="center"/>
    </xf>
    <xf numFmtId="1" fontId="20" fillId="33" borderId="62" xfId="0" applyNumberFormat="1" applyFont="1" applyFill="1" applyBorder="1" applyAlignment="1">
      <alignment horizontal="center" vertical="center"/>
    </xf>
    <xf numFmtId="1" fontId="20" fillId="33" borderId="62" xfId="0" applyNumberFormat="1" applyFont="1" applyFill="1" applyBorder="1" applyAlignment="1">
      <alignment horizontal="center" vertical="center" wrapText="1"/>
    </xf>
    <xf numFmtId="1" fontId="22" fillId="35" borderId="65" xfId="0" applyNumberFormat="1" applyFont="1" applyFill="1" applyBorder="1" applyAlignment="1">
      <alignment horizontal="center" vertical="center"/>
    </xf>
    <xf numFmtId="1" fontId="22" fillId="35" borderId="66" xfId="0" applyNumberFormat="1" applyFont="1" applyFill="1" applyBorder="1" applyAlignment="1">
      <alignment horizontal="center" vertical="center"/>
    </xf>
    <xf numFmtId="1" fontId="20" fillId="33" borderId="67" xfId="0" applyNumberFormat="1" applyFont="1" applyFill="1" applyBorder="1" applyAlignment="1">
      <alignment horizontal="center" vertical="center"/>
    </xf>
    <xf numFmtId="1" fontId="20" fillId="33" borderId="68" xfId="0" applyNumberFormat="1" applyFont="1" applyFill="1" applyBorder="1" applyAlignment="1">
      <alignment horizontal="center" vertical="center"/>
    </xf>
    <xf numFmtId="1" fontId="20" fillId="33" borderId="67" xfId="0" applyNumberFormat="1" applyFont="1" applyFill="1" applyBorder="1" applyAlignment="1">
      <alignment horizontal="center" vertical="center" wrapText="1"/>
    </xf>
    <xf numFmtId="1" fontId="20" fillId="33" borderId="68" xfId="0" applyNumberFormat="1" applyFont="1" applyFill="1" applyBorder="1" applyAlignment="1">
      <alignment horizontal="center" vertical="center" wrapText="1"/>
    </xf>
    <xf numFmtId="1" fontId="20" fillId="33" borderId="69" xfId="0" applyNumberFormat="1" applyFont="1" applyFill="1" applyBorder="1" applyAlignment="1">
      <alignment horizontal="center" vertical="center" wrapText="1"/>
    </xf>
    <xf numFmtId="49" fontId="23" fillId="0" borderId="70" xfId="0" applyNumberFormat="1" applyFont="1" applyBorder="1" applyAlignment="1">
      <alignment horizontal="center" vertical="center" wrapText="1"/>
    </xf>
    <xf numFmtId="49" fontId="23" fillId="0" borderId="71" xfId="0" applyNumberFormat="1" applyFont="1" applyBorder="1" applyAlignment="1">
      <alignment horizontal="center" vertical="center" wrapText="1"/>
    </xf>
    <xf numFmtId="0" fontId="20" fillId="33" borderId="70" xfId="0" applyFont="1" applyFill="1" applyBorder="1" applyAlignment="1">
      <alignment horizontal="left" vertical="center"/>
    </xf>
    <xf numFmtId="0" fontId="20" fillId="33" borderId="68" xfId="0" applyFont="1" applyFill="1" applyBorder="1" applyAlignment="1">
      <alignment horizontal="left" vertical="center"/>
    </xf>
    <xf numFmtId="0" fontId="20" fillId="33" borderId="71" xfId="0" applyFont="1" applyFill="1" applyBorder="1" applyAlignment="1">
      <alignment horizontal="left" vertical="center"/>
    </xf>
    <xf numFmtId="0" fontId="20" fillId="0" borderId="70" xfId="0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horizontal="center" vertical="center"/>
    </xf>
    <xf numFmtId="1" fontId="20" fillId="33" borderId="70" xfId="0" applyNumberFormat="1" applyFont="1" applyFill="1" applyBorder="1" applyAlignment="1">
      <alignment horizontal="center" vertical="center"/>
    </xf>
    <xf numFmtId="1" fontId="20" fillId="33" borderId="69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49" fontId="23" fillId="0" borderId="52" xfId="0" applyNumberFormat="1" applyFont="1" applyBorder="1" applyAlignment="1">
      <alignment horizontal="center" vertical="center" wrapText="1"/>
    </xf>
    <xf numFmtId="49" fontId="23" fillId="0" borderId="51" xfId="0" applyNumberFormat="1" applyFont="1" applyBorder="1" applyAlignment="1">
      <alignment horizontal="center" vertical="center" wrapText="1"/>
    </xf>
    <xf numFmtId="0" fontId="20" fillId="33" borderId="52" xfId="0" applyFont="1" applyFill="1" applyBorder="1" applyAlignment="1">
      <alignment horizontal="left" vertical="center"/>
    </xf>
    <xf numFmtId="0" fontId="20" fillId="33" borderId="53" xfId="0" applyFont="1" applyFill="1" applyBorder="1" applyAlignment="1">
      <alignment horizontal="left" vertical="center"/>
    </xf>
    <xf numFmtId="0" fontId="20" fillId="33" borderId="51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1" fontId="20" fillId="33" borderId="51" xfId="0" applyNumberFormat="1" applyFont="1" applyFill="1" applyBorder="1" applyAlignment="1">
      <alignment horizontal="center" vertical="center"/>
    </xf>
    <xf numFmtId="49" fontId="23" fillId="0" borderId="43" xfId="0" applyNumberFormat="1" applyFont="1" applyBorder="1" applyAlignment="1">
      <alignment horizontal="center" vertical="center" wrapText="1"/>
    </xf>
    <xf numFmtId="49" fontId="23" fillId="0" borderId="47" xfId="0" applyNumberFormat="1" applyFont="1" applyBorder="1" applyAlignment="1">
      <alignment horizontal="center" vertical="center" wrapText="1"/>
    </xf>
    <xf numFmtId="0" fontId="20" fillId="33" borderId="43" xfId="0" applyFont="1" applyFill="1" applyBorder="1" applyAlignment="1">
      <alignment horizontal="left" vertical="center"/>
    </xf>
    <xf numFmtId="0" fontId="20" fillId="33" borderId="44" xfId="0" applyFont="1" applyFill="1" applyBorder="1" applyAlignment="1">
      <alignment horizontal="left" vertical="center"/>
    </xf>
    <xf numFmtId="0" fontId="20" fillId="33" borderId="47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6" fillId="0" borderId="48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textRotation="90" wrapText="1"/>
    </xf>
    <xf numFmtId="0" fontId="18" fillId="0" borderId="62" xfId="0" applyFont="1" applyBorder="1" applyAlignment="1">
      <alignment horizontal="center" vertical="center" textRotation="90" wrapText="1"/>
    </xf>
    <xf numFmtId="0" fontId="18" fillId="0" borderId="57" xfId="0" applyFont="1" applyBorder="1" applyAlignment="1">
      <alignment horizontal="center" vertical="center" textRotation="90" wrapText="1"/>
    </xf>
    <xf numFmtId="0" fontId="18" fillId="0" borderId="58" xfId="0" applyFont="1" applyBorder="1" applyAlignment="1">
      <alignment horizontal="center" vertical="center" textRotation="90" wrapText="1"/>
    </xf>
    <xf numFmtId="0" fontId="18" fillId="0" borderId="73" xfId="0" applyFont="1" applyBorder="1" applyAlignment="1">
      <alignment horizontal="center" vertical="center" textRotation="90" wrapText="1"/>
    </xf>
    <xf numFmtId="0" fontId="18" fillId="0" borderId="49" xfId="0" applyFont="1" applyBorder="1" applyAlignment="1">
      <alignment horizontal="center" vertical="center" textRotation="90" wrapText="1"/>
    </xf>
    <xf numFmtId="0" fontId="18" fillId="0" borderId="55" xfId="0" applyFont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 textRotation="90"/>
    </xf>
    <xf numFmtId="0" fontId="18" fillId="0" borderId="56" xfId="0" applyFont="1" applyBorder="1" applyAlignment="1">
      <alignment horizontal="center" vertical="center" textRotation="90"/>
    </xf>
    <xf numFmtId="0" fontId="18" fillId="0" borderId="48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 textRotation="90"/>
    </xf>
    <xf numFmtId="0" fontId="18" fillId="0" borderId="74" xfId="0" applyFont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 vertical="center"/>
    </xf>
    <xf numFmtId="0" fontId="18" fillId="0" borderId="55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textRotation="90"/>
    </xf>
    <xf numFmtId="0" fontId="16" fillId="0" borderId="12" xfId="0" applyFont="1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 textRotation="90"/>
    </xf>
    <xf numFmtId="0" fontId="16" fillId="0" borderId="48" xfId="0" applyFont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 textRotation="90"/>
    </xf>
    <xf numFmtId="0" fontId="16" fillId="0" borderId="46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textRotation="90" wrapText="1"/>
    </xf>
    <xf numFmtId="0" fontId="16" fillId="0" borderId="56" xfId="0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 vertical="center" textRotation="90" wrapText="1"/>
    </xf>
    <xf numFmtId="0" fontId="16" fillId="0" borderId="72" xfId="0" applyFont="1" applyBorder="1" applyAlignment="1">
      <alignment horizontal="center" vertical="center" textRotation="90" wrapText="1"/>
    </xf>
    <xf numFmtId="0" fontId="16" fillId="0" borderId="48" xfId="0" applyFont="1" applyBorder="1" applyAlignment="1">
      <alignment horizontal="center" vertical="center" textRotation="90" wrapText="1"/>
    </xf>
    <xf numFmtId="0" fontId="16" fillId="0" borderId="74" xfId="0" applyFont="1" applyBorder="1" applyAlignment="1">
      <alignment horizontal="center" vertical="center" textRotation="90" wrapText="1"/>
    </xf>
    <xf numFmtId="0" fontId="16" fillId="0" borderId="12" xfId="0" applyFont="1" applyBorder="1" applyAlignment="1">
      <alignment horizontal="center" vertical="center" textRotation="90" wrapText="1"/>
    </xf>
    <xf numFmtId="0" fontId="16" fillId="0" borderId="58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 textRotation="90" wrapText="1"/>
    </xf>
    <xf numFmtId="0" fontId="16" fillId="0" borderId="75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16" fillId="0" borderId="49" xfId="0" applyFont="1" applyBorder="1" applyAlignment="1">
      <alignment horizontal="center" vertical="center" textRotation="90" wrapText="1"/>
    </xf>
    <xf numFmtId="0" fontId="18" fillId="0" borderId="50" xfId="0" applyFont="1" applyBorder="1" applyAlignment="1">
      <alignment horizontal="center" vertical="center" textRotation="90" wrapText="1"/>
    </xf>
    <xf numFmtId="0" fontId="18" fillId="0" borderId="54" xfId="0" applyFont="1" applyBorder="1" applyAlignment="1">
      <alignment horizontal="center" vertical="center" textRotation="90" wrapText="1"/>
    </xf>
    <xf numFmtId="0" fontId="18" fillId="0" borderId="76" xfId="0" applyFont="1" applyBorder="1" applyAlignment="1">
      <alignment horizontal="center" vertical="center" textRotation="90" wrapText="1"/>
    </xf>
    <xf numFmtId="0" fontId="18" fillId="0" borderId="72" xfId="0" applyFont="1" applyBorder="1" applyAlignment="1">
      <alignment horizontal="center" vertical="center" textRotation="90" wrapText="1"/>
    </xf>
    <xf numFmtId="0" fontId="18" fillId="0" borderId="74" xfId="0" applyFont="1" applyBorder="1" applyAlignment="1">
      <alignment horizontal="center" vertical="center" textRotation="90" wrapText="1"/>
    </xf>
    <xf numFmtId="0" fontId="18" fillId="0" borderId="53" xfId="0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1" fontId="2" fillId="33" borderId="17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1" fontId="15" fillId="33" borderId="20" xfId="0" applyNumberFormat="1" applyFont="1" applyFill="1" applyBorder="1" applyAlignment="1">
      <alignment horizontal="center" vertical="center" wrapText="1"/>
    </xf>
    <xf numFmtId="1" fontId="15" fillId="33" borderId="11" xfId="0" applyNumberFormat="1" applyFont="1" applyFill="1" applyBorder="1" applyAlignment="1">
      <alignment horizontal="center" vertical="center" wrapText="1"/>
    </xf>
    <xf numFmtId="1" fontId="15" fillId="33" borderId="19" xfId="0" applyNumberFormat="1" applyFont="1" applyFill="1" applyBorder="1" applyAlignment="1">
      <alignment horizontal="center" vertical="center" wrapText="1"/>
    </xf>
    <xf numFmtId="1" fontId="15" fillId="33" borderId="18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73" xfId="0" applyNumberFormat="1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left" vertical="center"/>
    </xf>
    <xf numFmtId="0" fontId="3" fillId="33" borderId="71" xfId="0" applyFont="1" applyFill="1" applyBorder="1" applyAlignment="1">
      <alignment horizontal="left" vertical="center"/>
    </xf>
    <xf numFmtId="1" fontId="3" fillId="33" borderId="23" xfId="0" applyNumberFormat="1" applyFont="1" applyFill="1" applyBorder="1" applyAlignment="1">
      <alignment horizontal="center" vertical="center"/>
    </xf>
    <xf numFmtId="1" fontId="3" fillId="33" borderId="21" xfId="0" applyNumberFormat="1" applyFont="1" applyFill="1" applyBorder="1" applyAlignment="1">
      <alignment horizontal="center" vertical="center"/>
    </xf>
    <xf numFmtId="1" fontId="14" fillId="33" borderId="67" xfId="0" applyNumberFormat="1" applyFont="1" applyFill="1" applyBorder="1" applyAlignment="1">
      <alignment horizontal="center" vertical="center" wrapText="1"/>
    </xf>
    <xf numFmtId="1" fontId="14" fillId="33" borderId="68" xfId="0" applyNumberFormat="1" applyFont="1" applyFill="1" applyBorder="1" applyAlignment="1">
      <alignment horizontal="center" vertical="center" wrapText="1"/>
    </xf>
    <xf numFmtId="1" fontId="14" fillId="33" borderId="69" xfId="0" applyNumberFormat="1" applyFont="1" applyFill="1" applyBorder="1" applyAlignment="1">
      <alignment horizontal="center" vertical="center" wrapText="1"/>
    </xf>
    <xf numFmtId="1" fontId="14" fillId="33" borderId="71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center"/>
    </xf>
    <xf numFmtId="49" fontId="3" fillId="33" borderId="29" xfId="0" applyNumberFormat="1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 vertical="center"/>
    </xf>
    <xf numFmtId="1" fontId="3" fillId="33" borderId="26" xfId="0" applyNumberFormat="1" applyFont="1" applyFill="1" applyBorder="1" applyAlignment="1">
      <alignment horizontal="center" vertical="center"/>
    </xf>
    <xf numFmtId="1" fontId="3" fillId="33" borderId="24" xfId="0" applyNumberFormat="1" applyFont="1" applyFill="1" applyBorder="1" applyAlignment="1">
      <alignment horizontal="center" vertical="center"/>
    </xf>
    <xf numFmtId="1" fontId="14" fillId="33" borderId="36" xfId="0" applyNumberFormat="1" applyFont="1" applyFill="1" applyBorder="1" applyAlignment="1">
      <alignment horizontal="center" vertical="center" wrapText="1"/>
    </xf>
    <xf numFmtId="1" fontId="14" fillId="33" borderId="27" xfId="0" applyNumberFormat="1" applyFont="1" applyFill="1" applyBorder="1" applyAlignment="1">
      <alignment horizontal="center" vertical="center" wrapText="1"/>
    </xf>
    <xf numFmtId="1" fontId="14" fillId="33" borderId="37" xfId="0" applyNumberFormat="1" applyFont="1" applyFill="1" applyBorder="1" applyAlignment="1">
      <alignment horizontal="center" vertical="center" wrapText="1"/>
    </xf>
    <xf numFmtId="1" fontId="14" fillId="33" borderId="28" xfId="0" applyNumberFormat="1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 vertical="center"/>
    </xf>
    <xf numFmtId="49" fontId="3" fillId="33" borderId="38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/>
    </xf>
    <xf numFmtId="0" fontId="13" fillId="33" borderId="47" xfId="0" applyFont="1" applyFill="1" applyBorder="1" applyAlignment="1">
      <alignment horizontal="center" vertical="center"/>
    </xf>
    <xf numFmtId="1" fontId="14" fillId="33" borderId="73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1" fontId="14" fillId="33" borderId="74" xfId="0" applyNumberFormat="1" applyFont="1" applyFill="1" applyBorder="1" applyAlignment="1">
      <alignment horizontal="center" vertical="center" wrapText="1"/>
    </xf>
    <xf numFmtId="1" fontId="14" fillId="33" borderId="49" xfId="0" applyNumberFormat="1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1" fontId="22" fillId="35" borderId="18" xfId="0" applyNumberFormat="1" applyFont="1" applyFill="1" applyBorder="1" applyAlignment="1">
      <alignment horizontal="center" vertical="center" wrapText="1"/>
    </xf>
    <xf numFmtId="1" fontId="21" fillId="35" borderId="17" xfId="0" applyNumberFormat="1" applyFont="1" applyFill="1" applyBorder="1" applyAlignment="1">
      <alignment horizontal="center" vertical="center" wrapText="1"/>
    </xf>
    <xf numFmtId="1" fontId="21" fillId="35" borderId="11" xfId="0" applyNumberFormat="1" applyFont="1" applyFill="1" applyBorder="1" applyAlignment="1">
      <alignment horizontal="center" vertical="center" wrapText="1"/>
    </xf>
    <xf numFmtId="1" fontId="21" fillId="35" borderId="19" xfId="0" applyNumberFormat="1" applyFont="1" applyFill="1" applyBorder="1" applyAlignment="1">
      <alignment horizontal="center" vertical="center" wrapText="1"/>
    </xf>
    <xf numFmtId="1" fontId="21" fillId="35" borderId="20" xfId="0" applyNumberFormat="1" applyFont="1" applyFill="1" applyBorder="1" applyAlignment="1">
      <alignment horizontal="center" vertical="center" wrapText="1"/>
    </xf>
    <xf numFmtId="164" fontId="21" fillId="35" borderId="20" xfId="0" applyNumberFormat="1" applyFont="1" applyFill="1" applyBorder="1" applyAlignment="1">
      <alignment horizontal="center" vertical="center" wrapText="1"/>
    </xf>
    <xf numFmtId="164" fontId="21" fillId="35" borderId="11" xfId="0" applyNumberFormat="1" applyFont="1" applyFill="1" applyBorder="1" applyAlignment="1">
      <alignment horizontal="center" vertical="center" wrapText="1"/>
    </xf>
    <xf numFmtId="164" fontId="21" fillId="35" borderId="19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top" wrapText="1"/>
    </xf>
    <xf numFmtId="0" fontId="11" fillId="35" borderId="17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22" fillId="35" borderId="15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 wrapText="1"/>
    </xf>
    <xf numFmtId="164" fontId="21" fillId="35" borderId="18" xfId="0" applyNumberFormat="1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/>
    </xf>
    <xf numFmtId="1" fontId="20" fillId="0" borderId="29" xfId="0" applyNumberFormat="1" applyFont="1" applyFill="1" applyBorder="1" applyAlignment="1">
      <alignment horizontal="center" vertical="center"/>
    </xf>
    <xf numFmtId="1" fontId="20" fillId="0" borderId="30" xfId="0" applyNumberFormat="1" applyFont="1" applyFill="1" applyBorder="1" applyAlignment="1">
      <alignment horizontal="center" vertical="center"/>
    </xf>
    <xf numFmtId="1" fontId="20" fillId="0" borderId="31" xfId="0" applyNumberFormat="1" applyFont="1" applyFill="1" applyBorder="1" applyAlignment="1">
      <alignment horizontal="center" vertical="center"/>
    </xf>
    <xf numFmtId="164" fontId="23" fillId="0" borderId="30" xfId="0" applyNumberFormat="1" applyFont="1" applyBorder="1" applyAlignment="1">
      <alignment horizontal="center" vertical="center" wrapText="1"/>
    </xf>
    <xf numFmtId="164" fontId="23" fillId="0" borderId="34" xfId="0" applyNumberFormat="1" applyFont="1" applyBorder="1" applyAlignment="1">
      <alignment horizontal="center" vertical="center" wrapText="1"/>
    </xf>
    <xf numFmtId="0" fontId="0" fillId="35" borderId="18" xfId="0" applyFill="1" applyBorder="1" applyAlignment="1">
      <alignment/>
    </xf>
    <xf numFmtId="0" fontId="11" fillId="35" borderId="48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74" xfId="0" applyFont="1" applyFill="1" applyBorder="1" applyAlignment="1">
      <alignment horizontal="center" vertical="center"/>
    </xf>
    <xf numFmtId="0" fontId="11" fillId="35" borderId="49" xfId="0" applyFont="1" applyFill="1" applyBorder="1" applyAlignment="1">
      <alignment horizontal="center" vertical="center"/>
    </xf>
    <xf numFmtId="164" fontId="23" fillId="0" borderId="44" xfId="0" applyNumberFormat="1" applyFont="1" applyBorder="1" applyAlignment="1">
      <alignment horizontal="center" vertical="center" wrapText="1"/>
    </xf>
    <xf numFmtId="164" fontId="23" fillId="0" borderId="47" xfId="0" applyNumberFormat="1" applyFont="1" applyBorder="1" applyAlignment="1">
      <alignment horizontal="center" vertical="center" wrapText="1"/>
    </xf>
    <xf numFmtId="49" fontId="23" fillId="0" borderId="70" xfId="0" applyNumberFormat="1" applyFont="1" applyBorder="1" applyAlignment="1">
      <alignment horizontal="left" vertical="center" wrapText="1"/>
    </xf>
    <xf numFmtId="49" fontId="23" fillId="0" borderId="68" xfId="0" applyNumberFormat="1" applyFont="1" applyBorder="1" applyAlignment="1">
      <alignment horizontal="left" vertical="center" wrapText="1"/>
    </xf>
    <xf numFmtId="49" fontId="23" fillId="0" borderId="71" xfId="0" applyNumberFormat="1" applyFont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" fontId="20" fillId="36" borderId="48" xfId="0" applyNumberFormat="1" applyFont="1" applyFill="1" applyBorder="1" applyAlignment="1">
      <alignment horizontal="center" vertical="center"/>
    </xf>
    <xf numFmtId="1" fontId="20" fillId="36" borderId="10" xfId="0" applyNumberFormat="1" applyFont="1" applyFill="1" applyBorder="1" applyAlignment="1">
      <alignment horizontal="center" vertical="center"/>
    </xf>
    <xf numFmtId="1" fontId="20" fillId="36" borderId="74" xfId="0" applyNumberFormat="1" applyFont="1" applyFill="1" applyBorder="1" applyAlignment="1">
      <alignment horizontal="center" vertical="center"/>
    </xf>
    <xf numFmtId="1" fontId="20" fillId="36" borderId="73" xfId="0" applyNumberFormat="1" applyFont="1" applyFill="1" applyBorder="1" applyAlignment="1">
      <alignment horizontal="center" vertical="center"/>
    </xf>
    <xf numFmtId="1" fontId="20" fillId="36" borderId="49" xfId="0" applyNumberFormat="1" applyFont="1" applyFill="1" applyBorder="1" applyAlignment="1">
      <alignment horizontal="center" vertical="center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30" xfId="0" applyNumberFormat="1" applyFont="1" applyBorder="1" applyAlignment="1">
      <alignment horizontal="center" vertical="center" wrapText="1"/>
    </xf>
    <xf numFmtId="1" fontId="23" fillId="0" borderId="31" xfId="0" applyNumberFormat="1" applyFont="1" applyBorder="1" applyAlignment="1">
      <alignment horizontal="center" vertical="center" wrapText="1"/>
    </xf>
    <xf numFmtId="1" fontId="20" fillId="36" borderId="47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49" fontId="23" fillId="0" borderId="30" xfId="0" applyNumberFormat="1" applyFont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horizontal="left" vertical="center"/>
    </xf>
    <xf numFmtId="0" fontId="20" fillId="0" borderId="39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164" fontId="22" fillId="35" borderId="11" xfId="0" applyNumberFormat="1" applyFont="1" applyFill="1" applyBorder="1" applyAlignment="1">
      <alignment horizontal="center" vertical="center"/>
    </xf>
    <xf numFmtId="164" fontId="20" fillId="0" borderId="53" xfId="0" applyNumberFormat="1" applyFont="1" applyBorder="1" applyAlignment="1">
      <alignment horizontal="center" vertical="center"/>
    </xf>
    <xf numFmtId="164" fontId="20" fillId="0" borderId="51" xfId="0" applyNumberFormat="1" applyFont="1" applyBorder="1" applyAlignment="1">
      <alignment horizontal="center" vertical="center"/>
    </xf>
    <xf numFmtId="49" fontId="21" fillId="35" borderId="11" xfId="0" applyNumberFormat="1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left" vertical="center"/>
    </xf>
    <xf numFmtId="0" fontId="22" fillId="35" borderId="14" xfId="0" applyFont="1" applyFill="1" applyBorder="1" applyAlignment="1">
      <alignment horizontal="left" vertical="center"/>
    </xf>
    <xf numFmtId="0" fontId="22" fillId="35" borderId="20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1" fontId="20" fillId="33" borderId="71" xfId="0" applyNumberFormat="1" applyFont="1" applyFill="1" applyBorder="1" applyAlignment="1">
      <alignment horizontal="center" vertical="center" wrapText="1"/>
    </xf>
    <xf numFmtId="0" fontId="20" fillId="0" borderId="52" xfId="0" applyNumberFormat="1" applyFont="1" applyBorder="1" applyAlignment="1">
      <alignment horizontal="center" vertical="center"/>
    </xf>
    <xf numFmtId="49" fontId="20" fillId="0" borderId="53" xfId="0" applyNumberFormat="1" applyFont="1" applyBorder="1" applyAlignment="1">
      <alignment horizontal="center" vertical="center"/>
    </xf>
    <xf numFmtId="49" fontId="20" fillId="0" borderId="54" xfId="0" applyNumberFormat="1" applyFont="1" applyBorder="1" applyAlignment="1">
      <alignment horizontal="center" vertical="center"/>
    </xf>
    <xf numFmtId="1" fontId="20" fillId="33" borderId="50" xfId="0" applyNumberFormat="1" applyFont="1" applyFill="1" applyBorder="1" applyAlignment="1">
      <alignment horizontal="center" vertical="center"/>
    </xf>
    <xf numFmtId="49" fontId="20" fillId="0" borderId="52" xfId="0" applyNumberFormat="1" applyFont="1" applyBorder="1" applyAlignment="1">
      <alignment horizontal="center" vertical="center"/>
    </xf>
    <xf numFmtId="49" fontId="23" fillId="0" borderId="53" xfId="0" applyNumberFormat="1" applyFont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1" fontId="20" fillId="36" borderId="77" xfId="0" applyNumberFormat="1" applyFont="1" applyFill="1" applyBorder="1" applyAlignment="1">
      <alignment horizontal="center" vertical="center"/>
    </xf>
    <xf numFmtId="164" fontId="20" fillId="0" borderId="57" xfId="0" applyNumberFormat="1" applyFont="1" applyBorder="1" applyAlignment="1">
      <alignment horizontal="center" vertical="center"/>
    </xf>
    <xf numFmtId="164" fontId="20" fillId="0" borderId="12" xfId="0" applyNumberFormat="1" applyFont="1" applyBorder="1" applyAlignment="1">
      <alignment horizontal="center" vertical="center"/>
    </xf>
    <xf numFmtId="164" fontId="20" fillId="0" borderId="58" xfId="0" applyNumberFormat="1" applyFont="1" applyBorder="1" applyAlignment="1">
      <alignment horizontal="center" vertical="center"/>
    </xf>
    <xf numFmtId="164" fontId="20" fillId="0" borderId="29" xfId="0" applyNumberFormat="1" applyFont="1" applyBorder="1" applyAlignment="1">
      <alignment horizontal="center" vertical="center"/>
    </xf>
    <xf numFmtId="164" fontId="20" fillId="0" borderId="30" xfId="0" applyNumberFormat="1" applyFont="1" applyBorder="1" applyAlignment="1">
      <alignment horizontal="center" vertical="center"/>
    </xf>
    <xf numFmtId="164" fontId="20" fillId="0" borderId="34" xfId="0" applyNumberFormat="1" applyFont="1" applyBorder="1" applyAlignment="1">
      <alignment horizontal="center" vertical="center"/>
    </xf>
    <xf numFmtId="49" fontId="20" fillId="0" borderId="55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56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49" fontId="20" fillId="0" borderId="31" xfId="0" applyNumberFormat="1" applyFont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" fontId="20" fillId="36" borderId="58" xfId="0" applyNumberFormat="1" applyFont="1" applyFill="1" applyBorder="1" applyAlignment="1">
      <alignment horizontal="center" vertical="center" wrapText="1"/>
    </xf>
    <xf numFmtId="1" fontId="20" fillId="36" borderId="34" xfId="0" applyNumberFormat="1" applyFont="1" applyFill="1" applyBorder="1" applyAlignment="1">
      <alignment horizontal="center" vertical="center" wrapText="1"/>
    </xf>
    <xf numFmtId="0" fontId="20" fillId="0" borderId="55" xfId="0" applyNumberFormat="1" applyFont="1" applyBorder="1" applyAlignment="1">
      <alignment horizontal="center" vertical="center"/>
    </xf>
    <xf numFmtId="0" fontId="21" fillId="35" borderId="17" xfId="0" applyNumberFormat="1" applyFont="1" applyFill="1" applyBorder="1" applyAlignment="1">
      <alignment horizontal="center" vertical="center" wrapText="1"/>
    </xf>
    <xf numFmtId="0" fontId="21" fillId="35" borderId="11" xfId="0" applyNumberFormat="1" applyFont="1" applyFill="1" applyBorder="1" applyAlignment="1">
      <alignment horizontal="center" vertical="center" wrapText="1"/>
    </xf>
    <xf numFmtId="0" fontId="21" fillId="35" borderId="19" xfId="0" applyNumberFormat="1" applyFont="1" applyFill="1" applyBorder="1" applyAlignment="1">
      <alignment horizontal="center" vertical="center" wrapText="1"/>
    </xf>
    <xf numFmtId="164" fontId="23" fillId="0" borderId="68" xfId="0" applyNumberFormat="1" applyFont="1" applyBorder="1" applyAlignment="1">
      <alignment horizontal="center" vertical="center" wrapText="1"/>
    </xf>
    <xf numFmtId="164" fontId="23" fillId="0" borderId="71" xfId="0" applyNumberFormat="1" applyFont="1" applyBorder="1" applyAlignment="1">
      <alignment horizontal="center" vertical="center" wrapText="1"/>
    </xf>
    <xf numFmtId="0" fontId="22" fillId="35" borderId="55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2" fillId="35" borderId="56" xfId="0" applyFont="1" applyFill="1" applyBorder="1" applyAlignment="1">
      <alignment horizontal="center" vertical="center"/>
    </xf>
    <xf numFmtId="0" fontId="22" fillId="35" borderId="58" xfId="0" applyFont="1" applyFill="1" applyBorder="1" applyAlignment="1">
      <alignment horizontal="center" vertical="center"/>
    </xf>
    <xf numFmtId="0" fontId="23" fillId="0" borderId="70" xfId="0" applyNumberFormat="1" applyFont="1" applyBorder="1" applyAlignment="1">
      <alignment horizontal="center" vertical="center" wrapText="1"/>
    </xf>
    <xf numFmtId="49" fontId="23" fillId="0" borderId="68" xfId="0" applyNumberFormat="1" applyFont="1" applyBorder="1" applyAlignment="1">
      <alignment horizontal="center" vertical="center" wrapText="1"/>
    </xf>
    <xf numFmtId="49" fontId="23" fillId="0" borderId="69" xfId="0" applyNumberFormat="1" applyFont="1" applyBorder="1" applyAlignment="1">
      <alignment horizontal="center" vertical="center" wrapText="1"/>
    </xf>
    <xf numFmtId="49" fontId="23" fillId="0" borderId="27" xfId="0" applyNumberFormat="1" applyFont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left" vertical="center"/>
    </xf>
    <xf numFmtId="0" fontId="20" fillId="36" borderId="38" xfId="0" applyFont="1" applyFill="1" applyBorder="1" applyAlignment="1">
      <alignment horizontal="left" vertical="center"/>
    </xf>
    <xf numFmtId="0" fontId="20" fillId="36" borderId="39" xfId="0" applyFont="1" applyFill="1" applyBorder="1" applyAlignment="1">
      <alignment horizontal="left" vertical="center"/>
    </xf>
    <xf numFmtId="0" fontId="20" fillId="0" borderId="27" xfId="0" applyFont="1" applyFill="1" applyBorder="1" applyAlignment="1">
      <alignment horizontal="center" vertical="center"/>
    </xf>
    <xf numFmtId="164" fontId="20" fillId="0" borderId="50" xfId="0" applyNumberFormat="1" applyFont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1" fontId="20" fillId="36" borderId="51" xfId="0" applyNumberFormat="1" applyFont="1" applyFill="1" applyBorder="1" applyAlignment="1">
      <alignment horizontal="center" vertical="center" wrapText="1"/>
    </xf>
    <xf numFmtId="1" fontId="23" fillId="36" borderId="46" xfId="0" applyNumberFormat="1" applyFont="1" applyFill="1" applyBorder="1" applyAlignment="1">
      <alignment horizontal="center" vertical="center" wrapText="1"/>
    </xf>
    <xf numFmtId="1" fontId="23" fillId="36" borderId="44" xfId="0" applyNumberFormat="1" applyFont="1" applyFill="1" applyBorder="1" applyAlignment="1">
      <alignment horizontal="center" vertical="center" wrapText="1"/>
    </xf>
    <xf numFmtId="1" fontId="23" fillId="36" borderId="47" xfId="0" applyNumberFormat="1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58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right" vertical="center" wrapText="1"/>
    </xf>
    <xf numFmtId="0" fontId="16" fillId="0" borderId="30" xfId="0" applyFont="1" applyBorder="1" applyAlignment="1">
      <alignment horizontal="right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textRotation="90" wrapText="1"/>
    </xf>
    <xf numFmtId="0" fontId="16" fillId="0" borderId="62" xfId="0" applyFont="1" applyBorder="1" applyAlignment="1">
      <alignment horizontal="center" vertical="center" textRotation="90" wrapText="1"/>
    </xf>
    <xf numFmtId="0" fontId="16" fillId="0" borderId="50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textRotation="90"/>
    </xf>
    <xf numFmtId="0" fontId="16" fillId="0" borderId="5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8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 wrapText="1"/>
    </xf>
    <xf numFmtId="1" fontId="14" fillId="0" borderId="22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1" fontId="14" fillId="0" borderId="24" xfId="0" applyNumberFormat="1" applyFont="1" applyBorder="1" applyAlignment="1">
      <alignment horizontal="center" vertical="center" wrapText="1"/>
    </xf>
    <xf numFmtId="1" fontId="14" fillId="0" borderId="25" xfId="0" applyNumberFormat="1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1" fontId="20" fillId="33" borderId="51" xfId="0" applyNumberFormat="1" applyFont="1" applyFill="1" applyBorder="1" applyAlignment="1">
      <alignment horizontal="center" vertical="center" wrapText="1"/>
    </xf>
    <xf numFmtId="1" fontId="20" fillId="33" borderId="34" xfId="0" applyNumberFormat="1" applyFont="1" applyFill="1" applyBorder="1" applyAlignment="1">
      <alignment horizontal="center" vertical="center" wrapText="1"/>
    </xf>
    <xf numFmtId="1" fontId="20" fillId="33" borderId="47" xfId="0" applyNumberFormat="1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left" vertical="top" wrapText="1"/>
    </xf>
    <xf numFmtId="164" fontId="22" fillId="33" borderId="20" xfId="0" applyNumberFormat="1" applyFont="1" applyFill="1" applyBorder="1" applyAlignment="1">
      <alignment horizontal="center" vertical="center" wrapText="1"/>
    </xf>
    <xf numFmtId="164" fontId="22" fillId="33" borderId="18" xfId="0" applyNumberFormat="1" applyFont="1" applyFill="1" applyBorder="1" applyAlignment="1">
      <alignment horizontal="center" vertical="center" wrapText="1"/>
    </xf>
    <xf numFmtId="1" fontId="22" fillId="33" borderId="17" xfId="0" applyNumberFormat="1" applyFont="1" applyFill="1" applyBorder="1" applyAlignment="1">
      <alignment horizontal="center" vertical="center"/>
    </xf>
    <xf numFmtId="1" fontId="22" fillId="33" borderId="19" xfId="0" applyNumberFormat="1" applyFont="1" applyFill="1" applyBorder="1" applyAlignment="1">
      <alignment horizontal="center" vertical="center"/>
    </xf>
    <xf numFmtId="1" fontId="22" fillId="33" borderId="20" xfId="0" applyNumberFormat="1" applyFont="1" applyFill="1" applyBorder="1" applyAlignment="1">
      <alignment horizontal="center" vertical="center" wrapText="1"/>
    </xf>
    <xf numFmtId="1" fontId="22" fillId="33" borderId="19" xfId="0" applyNumberFormat="1" applyFont="1" applyFill="1" applyBorder="1" applyAlignment="1">
      <alignment horizontal="center" vertical="center" wrapText="1"/>
    </xf>
    <xf numFmtId="164" fontId="22" fillId="33" borderId="0" xfId="0" applyNumberFormat="1" applyFont="1" applyFill="1" applyBorder="1" applyAlignment="1">
      <alignment horizontal="center" vertical="center" wrapText="1"/>
    </xf>
    <xf numFmtId="1" fontId="22" fillId="33" borderId="11" xfId="0" applyNumberFormat="1" applyFont="1" applyFill="1" applyBorder="1" applyAlignment="1">
      <alignment horizontal="center" vertical="center"/>
    </xf>
    <xf numFmtId="1" fontId="26" fillId="33" borderId="11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top" wrapText="1"/>
    </xf>
    <xf numFmtId="0" fontId="10" fillId="33" borderId="18" xfId="0" applyFont="1" applyFill="1" applyBorder="1" applyAlignment="1">
      <alignment horizontal="center" vertical="top" wrapText="1"/>
    </xf>
    <xf numFmtId="0" fontId="22" fillId="33" borderId="17" xfId="0" applyFont="1" applyFill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left" vertical="center" wrapText="1"/>
    </xf>
    <xf numFmtId="0" fontId="22" fillId="33" borderId="18" xfId="0" applyFont="1" applyFill="1" applyBorder="1" applyAlignment="1">
      <alignment horizontal="left" vertical="center" wrapText="1"/>
    </xf>
    <xf numFmtId="0" fontId="22" fillId="33" borderId="17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1" fontId="26" fillId="33" borderId="19" xfId="0" applyNumberFormat="1" applyFont="1" applyFill="1" applyBorder="1" applyAlignment="1">
      <alignment horizontal="center" vertical="center"/>
    </xf>
    <xf numFmtId="1" fontId="22" fillId="33" borderId="20" xfId="0" applyNumberFormat="1" applyFont="1" applyFill="1" applyBorder="1" applyAlignment="1">
      <alignment horizontal="center" vertical="center"/>
    </xf>
    <xf numFmtId="1" fontId="22" fillId="33" borderId="18" xfId="0" applyNumberFormat="1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164" fontId="20" fillId="33" borderId="24" xfId="0" applyNumberFormat="1" applyFont="1" applyFill="1" applyBorder="1" applyAlignment="1">
      <alignment horizontal="center" vertical="center" wrapText="1"/>
    </xf>
    <xf numFmtId="164" fontId="20" fillId="33" borderId="25" xfId="0" applyNumberFormat="1" applyFont="1" applyFill="1" applyBorder="1" applyAlignment="1">
      <alignment horizontal="center" vertical="center" wrapText="1"/>
    </xf>
    <xf numFmtId="164" fontId="20" fillId="33" borderId="0" xfId="0" applyNumberFormat="1" applyFont="1" applyFill="1" applyBorder="1" applyAlignment="1">
      <alignment horizontal="center" vertical="center" wrapText="1"/>
    </xf>
    <xf numFmtId="49" fontId="23" fillId="33" borderId="48" xfId="0" applyNumberFormat="1" applyFont="1" applyFill="1" applyBorder="1" applyAlignment="1">
      <alignment horizontal="left" vertical="center" wrapText="1"/>
    </xf>
    <xf numFmtId="49" fontId="23" fillId="33" borderId="10" xfId="0" applyNumberFormat="1" applyFont="1" applyFill="1" applyBorder="1" applyAlignment="1">
      <alignment horizontal="left" vertical="center" wrapText="1"/>
    </xf>
    <xf numFmtId="49" fontId="23" fillId="33" borderId="49" xfId="0" applyNumberFormat="1" applyFont="1" applyFill="1" applyBorder="1" applyAlignment="1">
      <alignment horizontal="left" vertical="center" wrapText="1"/>
    </xf>
    <xf numFmtId="0" fontId="20" fillId="33" borderId="48" xfId="0" applyFont="1" applyFill="1" applyBorder="1" applyAlignment="1">
      <alignment horizontal="center" vertical="center"/>
    </xf>
    <xf numFmtId="0" fontId="20" fillId="33" borderId="74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49" xfId="0" applyFont="1" applyFill="1" applyBorder="1" applyAlignment="1">
      <alignment horizontal="center" vertical="center"/>
    </xf>
    <xf numFmtId="1" fontId="20" fillId="33" borderId="23" xfId="0" applyNumberFormat="1" applyFont="1" applyFill="1" applyBorder="1" applyAlignment="1">
      <alignment horizontal="center" vertical="center"/>
    </xf>
    <xf numFmtId="1" fontId="20" fillId="33" borderId="73" xfId="0" applyNumberFormat="1" applyFont="1" applyFill="1" applyBorder="1" applyAlignment="1">
      <alignment horizontal="center" vertical="center"/>
    </xf>
    <xf numFmtId="1" fontId="20" fillId="33" borderId="48" xfId="0" applyNumberFormat="1" applyFont="1" applyFill="1" applyBorder="1" applyAlignment="1">
      <alignment horizontal="center" vertical="center"/>
    </xf>
    <xf numFmtId="1" fontId="20" fillId="33" borderId="74" xfId="0" applyNumberFormat="1" applyFont="1" applyFill="1" applyBorder="1" applyAlignment="1">
      <alignment horizontal="center" vertical="center"/>
    </xf>
    <xf numFmtId="1" fontId="20" fillId="33" borderId="10" xfId="0" applyNumberFormat="1" applyFont="1" applyFill="1" applyBorder="1" applyAlignment="1">
      <alignment horizontal="center" vertical="center"/>
    </xf>
    <xf numFmtId="1" fontId="20" fillId="33" borderId="49" xfId="0" applyNumberFormat="1" applyFont="1" applyFill="1" applyBorder="1" applyAlignment="1">
      <alignment horizontal="center" vertical="center"/>
    </xf>
    <xf numFmtId="49" fontId="24" fillId="33" borderId="70" xfId="0" applyNumberFormat="1" applyFont="1" applyFill="1" applyBorder="1" applyAlignment="1">
      <alignment horizontal="center" vertical="center" wrapText="1"/>
    </xf>
    <xf numFmtId="49" fontId="24" fillId="33" borderId="71" xfId="0" applyNumberFormat="1" applyFont="1" applyFill="1" applyBorder="1" applyAlignment="1">
      <alignment horizontal="center" vertical="center" wrapText="1"/>
    </xf>
    <xf numFmtId="0" fontId="20" fillId="33" borderId="48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0" fillId="33" borderId="49" xfId="0" applyFont="1" applyFill="1" applyBorder="1" applyAlignment="1">
      <alignment horizontal="left" vertical="center" wrapText="1"/>
    </xf>
    <xf numFmtId="0" fontId="9" fillId="33" borderId="48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1" fontId="20" fillId="33" borderId="71" xfId="0" applyNumberFormat="1" applyFont="1" applyFill="1" applyBorder="1" applyAlignment="1">
      <alignment horizontal="center" vertical="center"/>
    </xf>
    <xf numFmtId="49" fontId="24" fillId="33" borderId="32" xfId="0" applyNumberFormat="1" applyFont="1" applyFill="1" applyBorder="1" applyAlignment="1">
      <alignment horizontal="center" vertical="center" wrapText="1"/>
    </xf>
    <xf numFmtId="49" fontId="24" fillId="33" borderId="28" xfId="0" applyNumberFormat="1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left" vertical="center" wrapText="1"/>
    </xf>
    <xf numFmtId="0" fontId="20" fillId="33" borderId="27" xfId="0" applyFont="1" applyFill="1" applyBorder="1" applyAlignment="1">
      <alignment horizontal="left" vertical="center" wrapText="1"/>
    </xf>
    <xf numFmtId="0" fontId="20" fillId="33" borderId="28" xfId="0" applyFont="1" applyFill="1" applyBorder="1" applyAlignment="1">
      <alignment horizontal="left" vertical="center" wrapText="1"/>
    </xf>
    <xf numFmtId="0" fontId="9" fillId="33" borderId="32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164" fontId="20" fillId="33" borderId="36" xfId="0" applyNumberFormat="1" applyFont="1" applyFill="1" applyBorder="1" applyAlignment="1">
      <alignment horizontal="center" vertical="center" wrapText="1"/>
    </xf>
    <xf numFmtId="164" fontId="20" fillId="33" borderId="28" xfId="0" applyNumberFormat="1" applyFont="1" applyFill="1" applyBorder="1" applyAlignment="1">
      <alignment horizontal="center" vertical="center" wrapText="1"/>
    </xf>
    <xf numFmtId="49" fontId="24" fillId="33" borderId="43" xfId="0" applyNumberFormat="1" applyFont="1" applyFill="1" applyBorder="1" applyAlignment="1">
      <alignment horizontal="center" vertical="center" wrapText="1"/>
    </xf>
    <xf numFmtId="49" fontId="24" fillId="33" borderId="47" xfId="0" applyNumberFormat="1" applyFont="1" applyFill="1" applyBorder="1" applyAlignment="1">
      <alignment horizontal="center" vertical="center" wrapText="1"/>
    </xf>
    <xf numFmtId="0" fontId="20" fillId="33" borderId="43" xfId="0" applyFont="1" applyFill="1" applyBorder="1" applyAlignment="1">
      <alignment horizontal="left" vertical="center" wrapText="1"/>
    </xf>
    <xf numFmtId="0" fontId="20" fillId="33" borderId="44" xfId="0" applyFont="1" applyFill="1" applyBorder="1" applyAlignment="1">
      <alignment horizontal="left" vertical="center" wrapText="1"/>
    </xf>
    <xf numFmtId="0" fontId="20" fillId="33" borderId="47" xfId="0" applyFont="1" applyFill="1" applyBorder="1" applyAlignment="1">
      <alignment horizontal="left" vertical="center" wrapText="1"/>
    </xf>
    <xf numFmtId="0" fontId="9" fillId="33" borderId="43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49" fontId="21" fillId="35" borderId="55" xfId="0" applyNumberFormat="1" applyFont="1" applyFill="1" applyBorder="1" applyAlignment="1">
      <alignment horizontal="center" vertical="center" wrapText="1"/>
    </xf>
    <xf numFmtId="49" fontId="21" fillId="35" borderId="58" xfId="0" applyNumberFormat="1" applyFont="1" applyFill="1" applyBorder="1" applyAlignment="1">
      <alignment horizontal="center" vertical="center" wrapText="1"/>
    </xf>
    <xf numFmtId="0" fontId="22" fillId="35" borderId="55" xfId="0" applyFont="1" applyFill="1" applyBorder="1" applyAlignment="1">
      <alignment horizontal="left" vertical="center"/>
    </xf>
    <xf numFmtId="0" fontId="22" fillId="35" borderId="12" xfId="0" applyFont="1" applyFill="1" applyBorder="1" applyAlignment="1">
      <alignment horizontal="left" vertical="center"/>
    </xf>
    <xf numFmtId="0" fontId="22" fillId="35" borderId="58" xfId="0" applyFont="1" applyFill="1" applyBorder="1" applyAlignment="1">
      <alignment horizontal="left" vertical="center"/>
    </xf>
    <xf numFmtId="0" fontId="20" fillId="35" borderId="55" xfId="0" applyFont="1" applyFill="1" applyBorder="1" applyAlignment="1">
      <alignment horizontal="center" vertical="center"/>
    </xf>
    <xf numFmtId="0" fontId="20" fillId="35" borderId="56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center" vertical="center"/>
    </xf>
    <xf numFmtId="0" fontId="20" fillId="35" borderId="58" xfId="0" applyFont="1" applyFill="1" applyBorder="1" applyAlignment="1">
      <alignment horizontal="center" vertical="center"/>
    </xf>
    <xf numFmtId="1" fontId="22" fillId="35" borderId="60" xfId="0" applyNumberFormat="1" applyFont="1" applyFill="1" applyBorder="1" applyAlignment="1">
      <alignment horizontal="center" vertical="center"/>
    </xf>
    <xf numFmtId="1" fontId="22" fillId="35" borderId="55" xfId="0" applyNumberFormat="1" applyFont="1" applyFill="1" applyBorder="1" applyAlignment="1">
      <alignment horizontal="center" vertical="center"/>
    </xf>
    <xf numFmtId="1" fontId="22" fillId="35" borderId="56" xfId="0" applyNumberFormat="1" applyFont="1" applyFill="1" applyBorder="1" applyAlignment="1">
      <alignment horizontal="center" vertical="center"/>
    </xf>
    <xf numFmtId="164" fontId="22" fillId="35" borderId="57" xfId="0" applyNumberFormat="1" applyFont="1" applyFill="1" applyBorder="1" applyAlignment="1">
      <alignment horizontal="center" vertical="center" wrapText="1"/>
    </xf>
    <xf numFmtId="164" fontId="22" fillId="35" borderId="58" xfId="0" applyNumberFormat="1" applyFont="1" applyFill="1" applyBorder="1" applyAlignment="1">
      <alignment horizontal="center" vertical="center" wrapText="1"/>
    </xf>
    <xf numFmtId="1" fontId="22" fillId="35" borderId="57" xfId="0" applyNumberFormat="1" applyFont="1" applyFill="1" applyBorder="1" applyAlignment="1">
      <alignment horizontal="center" vertical="center" wrapText="1"/>
    </xf>
    <xf numFmtId="1" fontId="22" fillId="35" borderId="56" xfId="0" applyNumberFormat="1" applyFont="1" applyFill="1" applyBorder="1" applyAlignment="1">
      <alignment horizontal="center" vertical="center" wrapText="1"/>
    </xf>
    <xf numFmtId="164" fontId="20" fillId="33" borderId="21" xfId="0" applyNumberFormat="1" applyFont="1" applyFill="1" applyBorder="1" applyAlignment="1">
      <alignment horizontal="center" vertical="center" wrapText="1"/>
    </xf>
    <xf numFmtId="164" fontId="20" fillId="33" borderId="22" xfId="0" applyNumberFormat="1" applyFont="1" applyFill="1" applyBorder="1" applyAlignment="1">
      <alignment horizontal="center" vertical="center" wrapText="1"/>
    </xf>
    <xf numFmtId="1" fontId="20" fillId="33" borderId="73" xfId="0" applyNumberFormat="1" applyFont="1" applyFill="1" applyBorder="1" applyAlignment="1">
      <alignment horizontal="center" vertical="center" wrapText="1"/>
    </xf>
    <xf numFmtId="1" fontId="20" fillId="33" borderId="74" xfId="0" applyNumberFormat="1" applyFont="1" applyFill="1" applyBorder="1" applyAlignment="1">
      <alignment horizontal="center" vertical="center" wrapText="1"/>
    </xf>
    <xf numFmtId="1" fontId="22" fillId="35" borderId="57" xfId="0" applyNumberFormat="1" applyFont="1" applyFill="1" applyBorder="1" applyAlignment="1">
      <alignment horizontal="center" vertical="center"/>
    </xf>
    <xf numFmtId="1" fontId="22" fillId="35" borderId="58" xfId="0" applyNumberFormat="1" applyFont="1" applyFill="1" applyBorder="1" applyAlignment="1">
      <alignment horizontal="center" vertical="center"/>
    </xf>
    <xf numFmtId="1" fontId="20" fillId="33" borderId="58" xfId="0" applyNumberFormat="1" applyFont="1" applyFill="1" applyBorder="1" applyAlignment="1">
      <alignment horizontal="center" vertical="center" wrapText="1"/>
    </xf>
    <xf numFmtId="49" fontId="23" fillId="33" borderId="55" xfId="0" applyNumberFormat="1" applyFont="1" applyFill="1" applyBorder="1" applyAlignment="1">
      <alignment horizontal="center" vertical="center" wrapText="1"/>
    </xf>
    <xf numFmtId="49" fontId="23" fillId="33" borderId="58" xfId="0" applyNumberFormat="1" applyFont="1" applyFill="1" applyBorder="1" applyAlignment="1">
      <alignment horizontal="center" vertical="center" wrapText="1"/>
    </xf>
    <xf numFmtId="49" fontId="23" fillId="33" borderId="33" xfId="0" applyNumberFormat="1" applyFont="1" applyFill="1" applyBorder="1" applyAlignment="1">
      <alignment horizontal="center" vertical="center" wrapText="1"/>
    </xf>
    <xf numFmtId="49" fontId="23" fillId="33" borderId="34" xfId="0" applyNumberFormat="1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/>
    </xf>
    <xf numFmtId="0" fontId="9" fillId="33" borderId="56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49" fontId="21" fillId="33" borderId="17" xfId="0" applyNumberFormat="1" applyFont="1" applyFill="1" applyBorder="1" applyAlignment="1">
      <alignment horizontal="center" vertical="center" wrapText="1"/>
    </xf>
    <xf numFmtId="49" fontId="21" fillId="33" borderId="18" xfId="0" applyNumberFormat="1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left" vertical="center"/>
    </xf>
    <xf numFmtId="0" fontId="22" fillId="33" borderId="11" xfId="0" applyFont="1" applyFill="1" applyBorder="1" applyAlignment="1">
      <alignment horizontal="left" vertical="center"/>
    </xf>
    <xf numFmtId="0" fontId="22" fillId="33" borderId="18" xfId="0" applyFont="1" applyFill="1" applyBorder="1" applyAlignment="1">
      <alignment horizontal="left" vertical="center"/>
    </xf>
    <xf numFmtId="0" fontId="20" fillId="33" borderId="43" xfId="0" applyFont="1" applyFill="1" applyBorder="1" applyAlignment="1">
      <alignment horizontal="center" vertical="center"/>
    </xf>
    <xf numFmtId="0" fontId="20" fillId="33" borderId="45" xfId="0" applyFont="1" applyFill="1" applyBorder="1" applyAlignment="1">
      <alignment horizontal="center" vertical="center"/>
    </xf>
    <xf numFmtId="0" fontId="20" fillId="33" borderId="44" xfId="0" applyFont="1" applyFill="1" applyBorder="1" applyAlignment="1">
      <alignment horizontal="center" vertical="center"/>
    </xf>
    <xf numFmtId="0" fontId="20" fillId="33" borderId="47" xfId="0" applyFont="1" applyFill="1" applyBorder="1" applyAlignment="1">
      <alignment horizontal="center" vertical="center"/>
    </xf>
    <xf numFmtId="1" fontId="22" fillId="33" borderId="42" xfId="0" applyNumberFormat="1" applyFont="1" applyFill="1" applyBorder="1" applyAlignment="1">
      <alignment horizontal="center" vertical="center"/>
    </xf>
    <xf numFmtId="1" fontId="22" fillId="33" borderId="41" xfId="0" applyNumberFormat="1" applyFont="1" applyFill="1" applyBorder="1" applyAlignment="1">
      <alignment horizontal="center" vertical="center"/>
    </xf>
    <xf numFmtId="164" fontId="22" fillId="35" borderId="19" xfId="0" applyNumberFormat="1" applyFont="1" applyFill="1" applyBorder="1" applyAlignment="1">
      <alignment horizontal="center" vertical="center"/>
    </xf>
    <xf numFmtId="164" fontId="22" fillId="35" borderId="18" xfId="0" applyNumberFormat="1" applyFont="1" applyFill="1" applyBorder="1" applyAlignment="1">
      <alignment horizontal="center" vertical="center"/>
    </xf>
    <xf numFmtId="0" fontId="20" fillId="33" borderId="70" xfId="0" applyFont="1" applyFill="1" applyBorder="1" applyAlignment="1">
      <alignment horizontal="center" vertical="center"/>
    </xf>
    <xf numFmtId="0" fontId="20" fillId="33" borderId="69" xfId="0" applyFont="1" applyFill="1" applyBorder="1" applyAlignment="1">
      <alignment horizontal="center" vertical="center"/>
    </xf>
    <xf numFmtId="0" fontId="20" fillId="33" borderId="68" xfId="0" applyFont="1" applyFill="1" applyBorder="1" applyAlignment="1">
      <alignment horizontal="center" vertical="center"/>
    </xf>
    <xf numFmtId="0" fontId="20" fillId="33" borderId="71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72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0" fillId="33" borderId="50" xfId="0" applyFont="1" applyFill="1" applyBorder="1" applyAlignment="1">
      <alignment horizontal="center" vertical="center"/>
    </xf>
    <xf numFmtId="0" fontId="20" fillId="33" borderId="51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164" fontId="22" fillId="35" borderId="20" xfId="0" applyNumberFormat="1" applyFont="1" applyFill="1" applyBorder="1" applyAlignment="1">
      <alignment horizontal="center" vertical="center" wrapText="1"/>
    </xf>
    <xf numFmtId="164" fontId="22" fillId="35" borderId="18" xfId="0" applyNumberFormat="1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35" xfId="0" applyFont="1" applyFill="1" applyBorder="1" applyAlignment="1">
      <alignment horizontal="center" vertical="center" textRotation="90" wrapText="1"/>
    </xf>
    <xf numFmtId="0" fontId="18" fillId="33" borderId="38" xfId="0" applyFont="1" applyFill="1" applyBorder="1" applyAlignment="1">
      <alignment horizontal="center" vertical="center" textRotation="90" wrapText="1"/>
    </xf>
    <xf numFmtId="0" fontId="18" fillId="33" borderId="64" xfId="0" applyFont="1" applyFill="1" applyBorder="1" applyAlignment="1">
      <alignment horizontal="center" vertical="center" textRotation="90" wrapText="1"/>
    </xf>
    <xf numFmtId="0" fontId="18" fillId="33" borderId="62" xfId="0" applyFont="1" applyFill="1" applyBorder="1" applyAlignment="1">
      <alignment horizontal="center" vertical="center" textRotation="90" wrapText="1"/>
    </xf>
    <xf numFmtId="0" fontId="18" fillId="33" borderId="39" xfId="0" applyFont="1" applyFill="1" applyBorder="1" applyAlignment="1">
      <alignment horizontal="center" vertical="center" textRotation="90" wrapText="1"/>
    </xf>
    <xf numFmtId="0" fontId="18" fillId="33" borderId="63" xfId="0" applyFont="1" applyFill="1" applyBorder="1" applyAlignment="1">
      <alignment horizontal="center" vertical="center" textRotation="90" wrapText="1"/>
    </xf>
    <xf numFmtId="0" fontId="18" fillId="33" borderId="55" xfId="0" applyFont="1" applyFill="1" applyBorder="1" applyAlignment="1">
      <alignment horizontal="center" vertical="center" wrapText="1"/>
    </xf>
    <xf numFmtId="0" fontId="18" fillId="33" borderId="58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75" xfId="0" applyFont="1" applyFill="1" applyBorder="1" applyAlignment="1">
      <alignment horizontal="center" vertical="center" wrapText="1"/>
    </xf>
    <xf numFmtId="0" fontId="18" fillId="33" borderId="48" xfId="0" applyFont="1" applyFill="1" applyBorder="1" applyAlignment="1">
      <alignment horizontal="center" vertical="center" wrapText="1"/>
    </xf>
    <xf numFmtId="0" fontId="18" fillId="33" borderId="49" xfId="0" applyFont="1" applyFill="1" applyBorder="1" applyAlignment="1">
      <alignment horizontal="center" vertical="center" wrapText="1"/>
    </xf>
    <xf numFmtId="0" fontId="16" fillId="33" borderId="55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58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75" xfId="0" applyFont="1" applyFill="1" applyBorder="1" applyAlignment="1">
      <alignment horizontal="center" vertical="center" wrapText="1"/>
    </xf>
    <xf numFmtId="0" fontId="16" fillId="33" borderId="48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49" xfId="0" applyFont="1" applyFill="1" applyBorder="1" applyAlignment="1">
      <alignment horizontal="center" vertical="center" wrapText="1"/>
    </xf>
    <xf numFmtId="0" fontId="16" fillId="33" borderId="42" xfId="0" applyFont="1" applyFill="1" applyBorder="1" applyAlignment="1">
      <alignment horizontal="center" vertical="center" wrapText="1"/>
    </xf>
    <xf numFmtId="0" fontId="16" fillId="33" borderId="40" xfId="0" applyFont="1" applyFill="1" applyBorder="1" applyAlignment="1">
      <alignment horizontal="center" vertical="center" wrapText="1"/>
    </xf>
    <xf numFmtId="0" fontId="16" fillId="33" borderId="41" xfId="0" applyFont="1" applyFill="1" applyBorder="1" applyAlignment="1">
      <alignment horizontal="center" vertical="center" wrapText="1"/>
    </xf>
    <xf numFmtId="0" fontId="16" fillId="33" borderId="44" xfId="0" applyFont="1" applyFill="1" applyBorder="1" applyAlignment="1">
      <alignment horizontal="center" vertical="center" wrapText="1"/>
    </xf>
    <xf numFmtId="0" fontId="16" fillId="33" borderId="47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16" fillId="33" borderId="55" xfId="0" applyFont="1" applyFill="1" applyBorder="1" applyAlignment="1">
      <alignment horizontal="center" vertical="center" textRotation="90" wrapText="1"/>
    </xf>
    <xf numFmtId="0" fontId="16" fillId="33" borderId="56" xfId="0" applyFont="1" applyFill="1" applyBorder="1" applyAlignment="1">
      <alignment horizontal="center" vertical="center" textRotation="90" wrapText="1"/>
    </xf>
    <xf numFmtId="0" fontId="16" fillId="33" borderId="13" xfId="0" applyFont="1" applyFill="1" applyBorder="1" applyAlignment="1">
      <alignment horizontal="center" vertical="center" textRotation="90" wrapText="1"/>
    </xf>
    <xf numFmtId="0" fontId="16" fillId="33" borderId="72" xfId="0" applyFont="1" applyFill="1" applyBorder="1" applyAlignment="1">
      <alignment horizontal="center" vertical="center" textRotation="90" wrapText="1"/>
    </xf>
    <xf numFmtId="0" fontId="16" fillId="33" borderId="48" xfId="0" applyFont="1" applyFill="1" applyBorder="1" applyAlignment="1">
      <alignment horizontal="center" vertical="center" textRotation="90" wrapText="1"/>
    </xf>
    <xf numFmtId="0" fontId="16" fillId="33" borderId="74" xfId="0" applyFont="1" applyFill="1" applyBorder="1" applyAlignment="1">
      <alignment horizontal="center" vertical="center" textRotation="90" wrapText="1"/>
    </xf>
    <xf numFmtId="0" fontId="16" fillId="33" borderId="12" xfId="0" applyFont="1" applyFill="1" applyBorder="1" applyAlignment="1">
      <alignment horizontal="center" vertical="center" textRotation="90" wrapText="1"/>
    </xf>
    <xf numFmtId="0" fontId="16" fillId="33" borderId="58" xfId="0" applyFont="1" applyFill="1" applyBorder="1" applyAlignment="1">
      <alignment horizontal="center" vertical="center" textRotation="90" wrapText="1"/>
    </xf>
    <xf numFmtId="0" fontId="16" fillId="33" borderId="0" xfId="0" applyFont="1" applyFill="1" applyBorder="1" applyAlignment="1">
      <alignment horizontal="center" vertical="center" textRotation="90" wrapText="1"/>
    </xf>
    <xf numFmtId="0" fontId="16" fillId="33" borderId="75" xfId="0" applyFont="1" applyFill="1" applyBorder="1" applyAlignment="1">
      <alignment horizontal="center" vertical="center" textRotation="90" wrapText="1"/>
    </xf>
    <xf numFmtId="0" fontId="16" fillId="33" borderId="10" xfId="0" applyFont="1" applyFill="1" applyBorder="1" applyAlignment="1">
      <alignment horizontal="center" vertical="center" textRotation="90" wrapText="1"/>
    </xf>
    <xf numFmtId="0" fontId="16" fillId="33" borderId="49" xfId="0" applyFont="1" applyFill="1" applyBorder="1" applyAlignment="1">
      <alignment horizontal="center" vertical="center" textRotation="90" wrapText="1"/>
    </xf>
    <xf numFmtId="0" fontId="18" fillId="33" borderId="50" xfId="0" applyFont="1" applyFill="1" applyBorder="1" applyAlignment="1">
      <alignment horizontal="center" vertical="center" textRotation="90" wrapText="1"/>
    </xf>
    <xf numFmtId="0" fontId="18" fillId="33" borderId="54" xfId="0" applyFont="1" applyFill="1" applyBorder="1" applyAlignment="1">
      <alignment horizontal="center" vertical="center" textRotation="90" wrapText="1"/>
    </xf>
    <xf numFmtId="0" fontId="18" fillId="33" borderId="76" xfId="0" applyFont="1" applyFill="1" applyBorder="1" applyAlignment="1">
      <alignment horizontal="center" vertical="center" textRotation="90" wrapText="1"/>
    </xf>
    <xf numFmtId="0" fontId="18" fillId="33" borderId="72" xfId="0" applyFont="1" applyFill="1" applyBorder="1" applyAlignment="1">
      <alignment horizontal="center" vertical="center" textRotation="90" wrapText="1"/>
    </xf>
    <xf numFmtId="0" fontId="18" fillId="33" borderId="73" xfId="0" applyFont="1" applyFill="1" applyBorder="1" applyAlignment="1">
      <alignment horizontal="center" vertical="center" textRotation="90" wrapText="1"/>
    </xf>
    <xf numFmtId="0" fontId="18" fillId="33" borderId="74" xfId="0" applyFont="1" applyFill="1" applyBorder="1" applyAlignment="1">
      <alignment horizontal="center" vertical="center" textRotation="90" wrapText="1"/>
    </xf>
    <xf numFmtId="0" fontId="18" fillId="33" borderId="53" xfId="0" applyFont="1" applyFill="1" applyBorder="1" applyAlignment="1">
      <alignment horizontal="center" vertical="center" textRotation="90" wrapText="1"/>
    </xf>
    <xf numFmtId="0" fontId="18" fillId="33" borderId="0" xfId="0" applyFont="1" applyFill="1" applyBorder="1" applyAlignment="1">
      <alignment horizontal="center" vertical="center" textRotation="90" wrapText="1"/>
    </xf>
    <xf numFmtId="0" fontId="18" fillId="33" borderId="10" xfId="0" applyFont="1" applyFill="1" applyBorder="1" applyAlignment="1">
      <alignment horizontal="center" vertical="center" textRotation="90" wrapText="1"/>
    </xf>
    <xf numFmtId="0" fontId="18" fillId="33" borderId="52" xfId="0" applyFont="1" applyFill="1" applyBorder="1" applyAlignment="1">
      <alignment horizontal="center" vertical="center" textRotation="90" wrapText="1"/>
    </xf>
    <xf numFmtId="0" fontId="0" fillId="33" borderId="5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72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74" xfId="0" applyFill="1" applyBorder="1" applyAlignment="1">
      <alignment/>
    </xf>
    <xf numFmtId="0" fontId="0" fillId="33" borderId="76" xfId="0" applyFill="1" applyBorder="1" applyAlignment="1">
      <alignment/>
    </xf>
    <xf numFmtId="0" fontId="0" fillId="33" borderId="73" xfId="0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75" xfId="0" applyFill="1" applyBorder="1" applyAlignment="1">
      <alignment/>
    </xf>
    <xf numFmtId="0" fontId="0" fillId="33" borderId="49" xfId="0" applyFill="1" applyBorder="1" applyAlignment="1">
      <alignment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16" fillId="33" borderId="55" xfId="0" applyFont="1" applyFill="1" applyBorder="1" applyAlignment="1">
      <alignment horizontal="center" vertical="center" textRotation="90"/>
    </xf>
    <xf numFmtId="0" fontId="16" fillId="33" borderId="12" xfId="0" applyFont="1" applyFill="1" applyBorder="1" applyAlignment="1">
      <alignment horizontal="center" vertical="center" textRotation="90"/>
    </xf>
    <xf numFmtId="0" fontId="16" fillId="33" borderId="13" xfId="0" applyFont="1" applyFill="1" applyBorder="1" applyAlignment="1">
      <alignment horizontal="center" vertical="center" textRotation="90"/>
    </xf>
    <xf numFmtId="0" fontId="16" fillId="33" borderId="0" xfId="0" applyFont="1" applyFill="1" applyBorder="1" applyAlignment="1">
      <alignment horizontal="center" vertical="center" textRotation="90"/>
    </xf>
    <xf numFmtId="0" fontId="16" fillId="33" borderId="48" xfId="0" applyFont="1" applyFill="1" applyBorder="1" applyAlignment="1">
      <alignment horizontal="center" vertical="center" textRotation="90"/>
    </xf>
    <xf numFmtId="0" fontId="16" fillId="33" borderId="10" xfId="0" applyFont="1" applyFill="1" applyBorder="1" applyAlignment="1">
      <alignment horizontal="center" vertical="center" textRotation="90"/>
    </xf>
    <xf numFmtId="0" fontId="16" fillId="33" borderId="46" xfId="0" applyFont="1" applyFill="1" applyBorder="1" applyAlignment="1">
      <alignment horizontal="center" vertical="center" wrapText="1"/>
    </xf>
    <xf numFmtId="0" fontId="16" fillId="33" borderId="43" xfId="0" applyFont="1" applyFill="1" applyBorder="1" applyAlignment="1">
      <alignment horizontal="center" vertical="center" wrapText="1"/>
    </xf>
    <xf numFmtId="0" fontId="0" fillId="33" borderId="44" xfId="0" applyFill="1" applyBorder="1" applyAlignment="1">
      <alignment/>
    </xf>
    <xf numFmtId="0" fontId="0" fillId="33" borderId="47" xfId="0" applyFill="1" applyBorder="1" applyAlignment="1">
      <alignment/>
    </xf>
    <xf numFmtId="1" fontId="22" fillId="35" borderId="16" xfId="0" applyNumberFormat="1" applyFont="1" applyFill="1" applyBorder="1" applyAlignment="1">
      <alignment horizontal="center" vertical="center" wrapText="1"/>
    </xf>
    <xf numFmtId="164" fontId="22" fillId="35" borderId="14" xfId="0" applyNumberFormat="1" applyFont="1" applyFill="1" applyBorder="1" applyAlignment="1">
      <alignment horizontal="center" vertical="center"/>
    </xf>
    <xf numFmtId="164" fontId="22" fillId="35" borderId="15" xfId="0" applyNumberFormat="1" applyFont="1" applyFill="1" applyBorder="1" applyAlignment="1">
      <alignment horizontal="center" vertical="center"/>
    </xf>
    <xf numFmtId="0" fontId="81" fillId="35" borderId="17" xfId="0" applyFont="1" applyFill="1" applyBorder="1" applyAlignment="1">
      <alignment horizontal="center" vertical="top" wrapText="1"/>
    </xf>
    <xf numFmtId="0" fontId="81" fillId="35" borderId="11" xfId="0" applyFont="1" applyFill="1" applyBorder="1" applyAlignment="1">
      <alignment horizontal="center" vertical="top" wrapText="1"/>
    </xf>
    <xf numFmtId="49" fontId="22" fillId="35" borderId="59" xfId="0" applyNumberFormat="1" applyFont="1" applyFill="1" applyBorder="1" applyAlignment="1">
      <alignment horizontal="center" vertical="center"/>
    </xf>
    <xf numFmtId="49" fontId="22" fillId="35" borderId="60" xfId="0" applyNumberFormat="1" applyFont="1" applyFill="1" applyBorder="1" applyAlignment="1">
      <alignment horizontal="center" vertical="center"/>
    </xf>
    <xf numFmtId="49" fontId="22" fillId="35" borderId="61" xfId="0" applyNumberFormat="1" applyFont="1" applyFill="1" applyBorder="1" applyAlignment="1">
      <alignment horizontal="center" vertical="center" wrapText="1"/>
    </xf>
    <xf numFmtId="49" fontId="22" fillId="35" borderId="59" xfId="0" applyNumberFormat="1" applyFont="1" applyFill="1" applyBorder="1" applyAlignment="1">
      <alignment horizontal="center" vertical="center" wrapText="1"/>
    </xf>
    <xf numFmtId="0" fontId="22" fillId="35" borderId="59" xfId="0" applyNumberFormat="1" applyFont="1" applyFill="1" applyBorder="1" applyAlignment="1">
      <alignment horizontal="center" vertical="center"/>
    </xf>
    <xf numFmtId="164" fontId="22" fillId="35" borderId="59" xfId="0" applyNumberFormat="1" applyFont="1" applyFill="1" applyBorder="1" applyAlignment="1">
      <alignment horizontal="center" vertical="center"/>
    </xf>
    <xf numFmtId="164" fontId="22" fillId="35" borderId="60" xfId="0" applyNumberFormat="1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1" fontId="22" fillId="35" borderId="73" xfId="0" applyNumberFormat="1" applyFont="1" applyFill="1" applyBorder="1" applyAlignment="1">
      <alignment horizontal="center" vertical="center"/>
    </xf>
    <xf numFmtId="0" fontId="22" fillId="35" borderId="14" xfId="0" applyNumberFormat="1" applyFont="1" applyFill="1" applyBorder="1" applyAlignment="1">
      <alignment horizontal="center" vertical="center"/>
    </xf>
    <xf numFmtId="49" fontId="22" fillId="35" borderId="14" xfId="0" applyNumberFormat="1" applyFont="1" applyFill="1" applyBorder="1" applyAlignment="1">
      <alignment horizontal="center" vertical="center"/>
    </xf>
    <xf numFmtId="49" fontId="22" fillId="35" borderId="16" xfId="0" applyNumberFormat="1" applyFont="1" applyFill="1" applyBorder="1" applyAlignment="1">
      <alignment horizontal="center" vertical="center" wrapText="1"/>
    </xf>
    <xf numFmtId="49" fontId="22" fillId="35" borderId="14" xfId="0" applyNumberFormat="1" applyFont="1" applyFill="1" applyBorder="1" applyAlignment="1">
      <alignment horizontal="center" vertical="center" wrapText="1"/>
    </xf>
    <xf numFmtId="0" fontId="84" fillId="35" borderId="17" xfId="0" applyFont="1" applyFill="1" applyBorder="1" applyAlignment="1">
      <alignment horizontal="center" vertical="center" wrapText="1"/>
    </xf>
    <xf numFmtId="0" fontId="86" fillId="35" borderId="18" xfId="0" applyFont="1" applyFill="1" applyBorder="1" applyAlignment="1">
      <alignment/>
    </xf>
    <xf numFmtId="1" fontId="38" fillId="35" borderId="11" xfId="0" applyNumberFormat="1" applyFont="1" applyFill="1" applyBorder="1" applyAlignment="1">
      <alignment horizontal="center" vertical="center"/>
    </xf>
    <xf numFmtId="164" fontId="20" fillId="33" borderId="78" xfId="0" applyNumberFormat="1" applyFont="1" applyFill="1" applyBorder="1" applyAlignment="1">
      <alignment horizontal="center" vertical="center" wrapText="1"/>
    </xf>
    <xf numFmtId="164" fontId="20" fillId="33" borderId="79" xfId="0" applyNumberFormat="1" applyFont="1" applyFill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/>
    </xf>
    <xf numFmtId="164" fontId="22" fillId="0" borderId="19" xfId="0" applyNumberFormat="1" applyFont="1" applyBorder="1" applyAlignment="1">
      <alignment horizontal="center" vertical="center"/>
    </xf>
    <xf numFmtId="1" fontId="22" fillId="0" borderId="17" xfId="0" applyNumberFormat="1" applyFont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1" fontId="22" fillId="0" borderId="20" xfId="0" applyNumberFormat="1" applyFont="1" applyBorder="1" applyAlignment="1">
      <alignment horizontal="center" vertical="center"/>
    </xf>
    <xf numFmtId="1" fontId="22" fillId="0" borderId="19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1" fontId="20" fillId="33" borderId="65" xfId="0" applyNumberFormat="1" applyFont="1" applyFill="1" applyBorder="1" applyAlignment="1">
      <alignment horizontal="center" vertical="center"/>
    </xf>
    <xf numFmtId="1" fontId="20" fillId="33" borderId="76" xfId="0" applyNumberFormat="1" applyFont="1" applyFill="1" applyBorder="1" applyAlignment="1">
      <alignment horizontal="center" vertical="center"/>
    </xf>
    <xf numFmtId="0" fontId="20" fillId="0" borderId="23" xfId="0" applyNumberFormat="1" applyFont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center" vertical="center" wrapText="1"/>
    </xf>
    <xf numFmtId="0" fontId="20" fillId="0" borderId="21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164" fontId="20" fillId="36" borderId="21" xfId="0" applyNumberFormat="1" applyFont="1" applyFill="1" applyBorder="1" applyAlignment="1">
      <alignment horizontal="center" vertical="center"/>
    </xf>
    <xf numFmtId="164" fontId="20" fillId="36" borderId="22" xfId="0" applyNumberFormat="1" applyFont="1" applyFill="1" applyBorder="1" applyAlignment="1">
      <alignment horizontal="center" vertical="center"/>
    </xf>
    <xf numFmtId="49" fontId="39" fillId="0" borderId="23" xfId="0" applyNumberFormat="1" applyFont="1" applyBorder="1" applyAlignment="1">
      <alignment horizontal="center" vertical="center" wrapText="1"/>
    </xf>
    <xf numFmtId="49" fontId="39" fillId="0" borderId="21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22" fillId="36" borderId="16" xfId="0" applyFont="1" applyFill="1" applyBorder="1" applyAlignment="1">
      <alignment horizontal="left" vertical="center"/>
    </xf>
    <xf numFmtId="0" fontId="22" fillId="36" borderId="14" xfId="0" applyFont="1" applyFill="1" applyBorder="1" applyAlignment="1">
      <alignment horizontal="left" vertical="center"/>
    </xf>
    <xf numFmtId="0" fontId="22" fillId="36" borderId="2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" fontId="22" fillId="36" borderId="18" xfId="0" applyNumberFormat="1" applyFont="1" applyFill="1" applyBorder="1" applyAlignment="1">
      <alignment horizontal="center" vertical="center"/>
    </xf>
    <xf numFmtId="1" fontId="22" fillId="36" borderId="20" xfId="0" applyNumberFormat="1" applyFont="1" applyFill="1" applyBorder="1" applyAlignment="1">
      <alignment horizontal="center" vertical="center" wrapText="1"/>
    </xf>
    <xf numFmtId="1" fontId="22" fillId="36" borderId="11" xfId="0" applyNumberFormat="1" applyFont="1" applyFill="1" applyBorder="1" applyAlignment="1">
      <alignment horizontal="center" vertical="center" wrapText="1"/>
    </xf>
    <xf numFmtId="1" fontId="22" fillId="36" borderId="18" xfId="0" applyNumberFormat="1" applyFont="1" applyFill="1" applyBorder="1" applyAlignment="1">
      <alignment horizontal="center" vertical="center" wrapText="1"/>
    </xf>
    <xf numFmtId="49" fontId="20" fillId="0" borderId="52" xfId="0" applyNumberFormat="1" applyFont="1" applyBorder="1" applyAlignment="1">
      <alignment horizontal="center" vertical="center" wrapText="1"/>
    </xf>
    <xf numFmtId="49" fontId="20" fillId="0" borderId="53" xfId="0" applyNumberFormat="1" applyFont="1" applyBorder="1" applyAlignment="1">
      <alignment horizontal="center" vertical="center" wrapText="1"/>
    </xf>
    <xf numFmtId="49" fontId="20" fillId="0" borderId="55" xfId="0" applyNumberFormat="1" applyFont="1" applyBorder="1" applyAlignment="1">
      <alignment horizontal="center" vertical="center" wrapText="1"/>
    </xf>
    <xf numFmtId="49" fontId="20" fillId="0" borderId="58" xfId="0" applyNumberFormat="1" applyFont="1" applyBorder="1" applyAlignment="1">
      <alignment horizontal="center" vertical="center" wrapText="1"/>
    </xf>
    <xf numFmtId="49" fontId="20" fillId="0" borderId="34" xfId="0" applyNumberFormat="1" applyFont="1" applyBorder="1" applyAlignment="1">
      <alignment horizontal="center" vertical="center" wrapText="1"/>
    </xf>
    <xf numFmtId="164" fontId="22" fillId="36" borderId="20" xfId="0" applyNumberFormat="1" applyFont="1" applyFill="1" applyBorder="1" applyAlignment="1">
      <alignment horizontal="center" vertical="center"/>
    </xf>
    <xf numFmtId="164" fontId="38" fillId="0" borderId="18" xfId="0" applyNumberFormat="1" applyFont="1" applyBorder="1" applyAlignment="1">
      <alignment horizontal="center" vertical="center"/>
    </xf>
    <xf numFmtId="1" fontId="22" fillId="0" borderId="16" xfId="0" applyNumberFormat="1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" fontId="22" fillId="35" borderId="61" xfId="0" applyNumberFormat="1" applyFont="1" applyFill="1" applyBorder="1" applyAlignment="1">
      <alignment horizontal="center" vertical="center" wrapText="1"/>
    </xf>
    <xf numFmtId="1" fontId="22" fillId="36" borderId="42" xfId="0" applyNumberFormat="1" applyFont="1" applyFill="1" applyBorder="1" applyAlignment="1">
      <alignment horizontal="center" vertical="center"/>
    </xf>
    <xf numFmtId="1" fontId="22" fillId="36" borderId="41" xfId="0" applyNumberFormat="1" applyFont="1" applyFill="1" applyBorder="1" applyAlignment="1">
      <alignment horizontal="center" vertical="center"/>
    </xf>
    <xf numFmtId="49" fontId="20" fillId="0" borderId="32" xfId="0" applyNumberFormat="1" applyFont="1" applyBorder="1" applyAlignment="1">
      <alignment horizontal="center" vertical="center" wrapText="1"/>
    </xf>
    <xf numFmtId="49" fontId="20" fillId="0" borderId="27" xfId="0" applyNumberFormat="1" applyFont="1" applyBorder="1" applyAlignment="1">
      <alignment horizontal="center" vertical="center" wrapText="1"/>
    </xf>
    <xf numFmtId="49" fontId="20" fillId="0" borderId="51" xfId="0" applyNumberFormat="1" applyFont="1" applyBorder="1" applyAlignment="1">
      <alignment horizontal="center" vertical="center" wrapText="1"/>
    </xf>
    <xf numFmtId="0" fontId="87" fillId="0" borderId="59" xfId="0" applyFont="1" applyBorder="1" applyAlignment="1">
      <alignment horizontal="center" vertical="center"/>
    </xf>
    <xf numFmtId="0" fontId="87" fillId="0" borderId="60" xfId="0" applyFont="1" applyBorder="1" applyAlignment="1">
      <alignment horizontal="center" vertical="center"/>
    </xf>
    <xf numFmtId="0" fontId="87" fillId="0" borderId="61" xfId="0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 wrapText="1"/>
    </xf>
    <xf numFmtId="0" fontId="87" fillId="0" borderId="17" xfId="0" applyFont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55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 textRotation="90" wrapText="1"/>
    </xf>
    <xf numFmtId="0" fontId="36" fillId="0" borderId="38" xfId="0" applyFont="1" applyBorder="1" applyAlignment="1">
      <alignment horizontal="center" vertical="center" textRotation="90" wrapText="1"/>
    </xf>
    <xf numFmtId="0" fontId="36" fillId="0" borderId="64" xfId="0" applyFont="1" applyBorder="1" applyAlignment="1">
      <alignment horizontal="center" vertical="center" textRotation="90" wrapText="1"/>
    </xf>
    <xf numFmtId="0" fontId="36" fillId="0" borderId="62" xfId="0" applyFont="1" applyBorder="1" applyAlignment="1">
      <alignment horizontal="center" vertical="center" textRotation="90" wrapText="1"/>
    </xf>
    <xf numFmtId="0" fontId="36" fillId="0" borderId="39" xfId="0" applyFont="1" applyBorder="1" applyAlignment="1">
      <alignment horizontal="center" vertical="center" textRotation="90" wrapText="1"/>
    </xf>
    <xf numFmtId="0" fontId="36" fillId="0" borderId="63" xfId="0" applyFont="1" applyBorder="1" applyAlignment="1">
      <alignment horizontal="center" vertical="center" textRotation="90" wrapText="1"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" fontId="15" fillId="0" borderId="17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75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 textRotation="90"/>
    </xf>
    <xf numFmtId="0" fontId="36" fillId="0" borderId="58" xfId="0" applyFont="1" applyBorder="1" applyAlignment="1">
      <alignment horizontal="center" vertical="center" textRotation="90"/>
    </xf>
    <xf numFmtId="0" fontId="36" fillId="0" borderId="13" xfId="0" applyFont="1" applyBorder="1" applyAlignment="1">
      <alignment horizontal="center" vertical="center" textRotation="90"/>
    </xf>
    <xf numFmtId="0" fontId="36" fillId="0" borderId="0" xfId="0" applyFont="1" applyBorder="1" applyAlignment="1">
      <alignment horizontal="center" vertical="center" textRotation="90"/>
    </xf>
    <xf numFmtId="0" fontId="36" fillId="0" borderId="48" xfId="0" applyFont="1" applyBorder="1" applyAlignment="1">
      <alignment horizontal="center" vertical="center" textRotation="90"/>
    </xf>
    <xf numFmtId="0" fontId="36" fillId="0" borderId="10" xfId="0" applyFont="1" applyBorder="1" applyAlignment="1">
      <alignment horizontal="center" vertical="center" textRotation="90"/>
    </xf>
    <xf numFmtId="0" fontId="36" fillId="0" borderId="55" xfId="0" applyFont="1" applyBorder="1" applyAlignment="1">
      <alignment horizontal="center" vertical="center" textRotation="90" wrapText="1"/>
    </xf>
    <xf numFmtId="0" fontId="36" fillId="0" borderId="56" xfId="0" applyFont="1" applyBorder="1" applyAlignment="1">
      <alignment horizontal="center" vertical="center" textRotation="90" wrapText="1"/>
    </xf>
    <xf numFmtId="0" fontId="36" fillId="0" borderId="13" xfId="0" applyFont="1" applyBorder="1" applyAlignment="1">
      <alignment horizontal="center" vertical="center" textRotation="90" wrapText="1"/>
    </xf>
    <xf numFmtId="0" fontId="36" fillId="0" borderId="72" xfId="0" applyFont="1" applyBorder="1" applyAlignment="1">
      <alignment horizontal="center" vertical="center" textRotation="90" wrapText="1"/>
    </xf>
    <xf numFmtId="0" fontId="36" fillId="0" borderId="48" xfId="0" applyFont="1" applyBorder="1" applyAlignment="1">
      <alignment horizontal="center" vertical="center" textRotation="90" wrapText="1"/>
    </xf>
    <xf numFmtId="0" fontId="36" fillId="0" borderId="74" xfId="0" applyFont="1" applyBorder="1" applyAlignment="1">
      <alignment horizontal="center" vertical="center" textRotation="90" wrapText="1"/>
    </xf>
    <xf numFmtId="0" fontId="36" fillId="0" borderId="12" xfId="0" applyFont="1" applyBorder="1" applyAlignment="1">
      <alignment horizontal="center" vertical="center" textRotation="90" wrapText="1"/>
    </xf>
    <xf numFmtId="0" fontId="36" fillId="0" borderId="58" xfId="0" applyFont="1" applyBorder="1" applyAlignment="1">
      <alignment horizontal="center" vertical="center" textRotation="90" wrapText="1"/>
    </xf>
    <xf numFmtId="0" fontId="36" fillId="0" borderId="0" xfId="0" applyFont="1" applyBorder="1" applyAlignment="1">
      <alignment horizontal="center" vertical="center" textRotation="90" wrapText="1"/>
    </xf>
    <xf numFmtId="0" fontId="36" fillId="0" borderId="75" xfId="0" applyFont="1" applyBorder="1" applyAlignment="1">
      <alignment horizontal="center" vertical="center" textRotation="90" wrapText="1"/>
    </xf>
    <xf numFmtId="0" fontId="36" fillId="0" borderId="10" xfId="0" applyFont="1" applyBorder="1" applyAlignment="1">
      <alignment horizontal="center" vertical="center" textRotation="90" wrapText="1"/>
    </xf>
    <xf numFmtId="0" fontId="36" fillId="0" borderId="49" xfId="0" applyFont="1" applyBorder="1" applyAlignment="1">
      <alignment horizontal="center" vertical="center" textRotation="90" wrapText="1"/>
    </xf>
    <xf numFmtId="0" fontId="36" fillId="0" borderId="12" xfId="0" applyFont="1" applyBorder="1" applyAlignment="1">
      <alignment horizontal="center" vertical="center" textRotation="90"/>
    </xf>
    <xf numFmtId="0" fontId="36" fillId="0" borderId="56" xfId="0" applyFont="1" applyBorder="1" applyAlignment="1">
      <alignment horizontal="center" vertical="center" textRotation="90"/>
    </xf>
    <xf numFmtId="0" fontId="36" fillId="0" borderId="72" xfId="0" applyFont="1" applyBorder="1" applyAlignment="1">
      <alignment horizontal="center" vertical="center" textRotation="90"/>
    </xf>
    <xf numFmtId="0" fontId="36" fillId="0" borderId="74" xfId="0" applyFont="1" applyBorder="1" applyAlignment="1">
      <alignment horizontal="center" vertical="center" textRotation="90"/>
    </xf>
    <xf numFmtId="0" fontId="36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64" xfId="0" applyFont="1" applyBorder="1" applyAlignment="1">
      <alignment horizontal="left" vertical="center"/>
    </xf>
    <xf numFmtId="0" fontId="14" fillId="0" borderId="62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1" fontId="14" fillId="0" borderId="31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 wrapText="1"/>
    </xf>
    <xf numFmtId="1" fontId="14" fillId="0" borderId="22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1" fontId="14" fillId="0" borderId="24" xfId="0" applyNumberFormat="1" applyFont="1" applyFill="1" applyBorder="1" applyAlignment="1">
      <alignment horizontal="center" vertical="center" wrapText="1"/>
    </xf>
    <xf numFmtId="1" fontId="14" fillId="0" borderId="25" xfId="0" applyNumberFormat="1" applyFont="1" applyFill="1" applyBorder="1" applyAlignment="1">
      <alignment horizontal="center" vertical="center" wrapText="1"/>
    </xf>
    <xf numFmtId="0" fontId="14" fillId="0" borderId="26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5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8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6" fillId="0" borderId="12" xfId="0" applyFont="1" applyFill="1" applyBorder="1" applyAlignment="1">
      <alignment horizontal="left" vertical="top" wrapText="1"/>
    </xf>
    <xf numFmtId="1" fontId="23" fillId="0" borderId="48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74" xfId="0" applyNumberFormat="1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164" fontId="23" fillId="0" borderId="49" xfId="0" applyNumberFormat="1" applyFont="1" applyBorder="1" applyAlignment="1">
      <alignment horizontal="center" vertical="center" wrapText="1"/>
    </xf>
    <xf numFmtId="0" fontId="23" fillId="33" borderId="17" xfId="0" applyNumberFormat="1" applyFont="1" applyFill="1" applyBorder="1" applyAlignment="1">
      <alignment horizontal="center" vertical="center" wrapText="1"/>
    </xf>
    <xf numFmtId="49" fontId="23" fillId="33" borderId="11" xfId="0" applyNumberFormat="1" applyFont="1" applyFill="1" applyBorder="1" applyAlignment="1">
      <alignment horizontal="center" vertical="center" wrapText="1"/>
    </xf>
    <xf numFmtId="49" fontId="23" fillId="33" borderId="19" xfId="0" applyNumberFormat="1" applyFont="1" applyFill="1" applyBorder="1" applyAlignment="1">
      <alignment horizontal="center" vertical="center" wrapText="1"/>
    </xf>
    <xf numFmtId="164" fontId="23" fillId="33" borderId="11" xfId="0" applyNumberFormat="1" applyFont="1" applyFill="1" applyBorder="1" applyAlignment="1">
      <alignment horizontal="center" vertical="center" wrapText="1"/>
    </xf>
    <xf numFmtId="164" fontId="23" fillId="33" borderId="18" xfId="0" applyNumberFormat="1" applyFont="1" applyFill="1" applyBorder="1" applyAlignment="1">
      <alignment horizontal="center" vertical="center" wrapText="1"/>
    </xf>
    <xf numFmtId="1" fontId="12" fillId="33" borderId="0" xfId="0" applyNumberFormat="1" applyFont="1" applyFill="1" applyBorder="1" applyAlignment="1">
      <alignment horizontal="center" vertical="center"/>
    </xf>
    <xf numFmtId="49" fontId="23" fillId="0" borderId="48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23" fillId="0" borderId="49" xfId="0" applyNumberFormat="1" applyFont="1" applyBorder="1" applyAlignment="1">
      <alignment horizontal="left" vertical="center" wrapText="1"/>
    </xf>
    <xf numFmtId="1" fontId="20" fillId="36" borderId="23" xfId="0" applyNumberFormat="1" applyFont="1" applyFill="1" applyBorder="1" applyAlignment="1">
      <alignment horizontal="center" vertical="center"/>
    </xf>
    <xf numFmtId="49" fontId="24" fillId="33" borderId="17" xfId="0" applyNumberFormat="1" applyFont="1" applyFill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left" vertical="center" wrapText="1"/>
    </xf>
    <xf numFmtId="0" fontId="20" fillId="33" borderId="14" xfId="0" applyFont="1" applyFill="1" applyBorder="1" applyAlignment="1">
      <alignment horizontal="left" vertical="center"/>
    </xf>
    <xf numFmtId="0" fontId="20" fillId="33" borderId="20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1" fontId="20" fillId="33" borderId="17" xfId="0" applyNumberFormat="1" applyFont="1" applyFill="1" applyBorder="1" applyAlignment="1">
      <alignment horizontal="center" vertical="center"/>
    </xf>
    <xf numFmtId="1" fontId="20" fillId="33" borderId="20" xfId="0" applyNumberFormat="1" applyFont="1" applyFill="1" applyBorder="1" applyAlignment="1">
      <alignment horizontal="center" vertical="center" wrapText="1"/>
    </xf>
    <xf numFmtId="1" fontId="20" fillId="33" borderId="11" xfId="0" applyNumberFormat="1" applyFont="1" applyFill="1" applyBorder="1" applyAlignment="1">
      <alignment horizontal="center" vertical="center" wrapText="1"/>
    </xf>
    <xf numFmtId="1" fontId="20" fillId="33" borderId="18" xfId="0" applyNumberFormat="1" applyFont="1" applyFill="1" applyBorder="1" applyAlignment="1">
      <alignment horizontal="center" vertical="center" wrapText="1"/>
    </xf>
    <xf numFmtId="164" fontId="22" fillId="33" borderId="11" xfId="0" applyNumberFormat="1" applyFont="1" applyFill="1" applyBorder="1" applyAlignment="1">
      <alignment horizontal="center" vertical="center"/>
    </xf>
    <xf numFmtId="1" fontId="22" fillId="33" borderId="11" xfId="0" applyNumberFormat="1" applyFont="1" applyFill="1" applyBorder="1" applyAlignment="1">
      <alignment horizontal="center" vertical="center" wrapText="1"/>
    </xf>
    <xf numFmtId="1" fontId="22" fillId="33" borderId="18" xfId="0" applyNumberFormat="1" applyFont="1" applyFill="1" applyBorder="1" applyAlignment="1">
      <alignment horizontal="center" vertical="center" wrapText="1"/>
    </xf>
    <xf numFmtId="164" fontId="22" fillId="33" borderId="18" xfId="0" applyNumberFormat="1" applyFont="1" applyFill="1" applyBorder="1" applyAlignment="1">
      <alignment horizontal="center" vertical="center"/>
    </xf>
    <xf numFmtId="164" fontId="20" fillId="33" borderId="53" xfId="0" applyNumberFormat="1" applyFont="1" applyFill="1" applyBorder="1" applyAlignment="1">
      <alignment horizontal="center" vertical="center"/>
    </xf>
    <xf numFmtId="164" fontId="20" fillId="33" borderId="51" xfId="0" applyNumberFormat="1" applyFont="1" applyFill="1" applyBorder="1" applyAlignment="1">
      <alignment horizontal="center" vertical="center"/>
    </xf>
    <xf numFmtId="49" fontId="21" fillId="33" borderId="11" xfId="0" applyNumberFormat="1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22" fillId="33" borderId="20" xfId="0" applyFont="1" applyFill="1" applyBorder="1" applyAlignment="1">
      <alignment horizontal="left" vertical="center"/>
    </xf>
    <xf numFmtId="1" fontId="22" fillId="33" borderId="16" xfId="0" applyNumberFormat="1" applyFont="1" applyFill="1" applyBorder="1" applyAlignment="1">
      <alignment horizontal="center" vertical="center"/>
    </xf>
    <xf numFmtId="1" fontId="22" fillId="33" borderId="15" xfId="0" applyNumberFormat="1" applyFont="1" applyFill="1" applyBorder="1" applyAlignment="1">
      <alignment horizontal="center" vertical="center"/>
    </xf>
    <xf numFmtId="0" fontId="20" fillId="33" borderId="52" xfId="0" applyNumberFormat="1" applyFont="1" applyFill="1" applyBorder="1" applyAlignment="1">
      <alignment horizontal="center" vertical="center"/>
    </xf>
    <xf numFmtId="49" fontId="20" fillId="33" borderId="53" xfId="0" applyNumberFormat="1" applyFont="1" applyFill="1" applyBorder="1" applyAlignment="1">
      <alignment horizontal="center" vertical="center"/>
    </xf>
    <xf numFmtId="49" fontId="20" fillId="33" borderId="54" xfId="0" applyNumberFormat="1" applyFont="1" applyFill="1" applyBorder="1" applyAlignment="1">
      <alignment horizontal="center" vertical="center"/>
    </xf>
    <xf numFmtId="49" fontId="23" fillId="33" borderId="52" xfId="0" applyNumberFormat="1" applyFont="1" applyFill="1" applyBorder="1" applyAlignment="1">
      <alignment horizontal="center" vertical="center" wrapText="1"/>
    </xf>
    <xf numFmtId="49" fontId="23" fillId="33" borderId="53" xfId="0" applyNumberFormat="1" applyFont="1" applyFill="1" applyBorder="1" applyAlignment="1">
      <alignment horizontal="center" vertical="center" wrapText="1"/>
    </xf>
    <xf numFmtId="0" fontId="20" fillId="33" borderId="77" xfId="0" applyFont="1" applyFill="1" applyBorder="1" applyAlignment="1">
      <alignment horizontal="left" vertical="center" wrapText="1"/>
    </xf>
    <xf numFmtId="0" fontId="20" fillId="33" borderId="78" xfId="0" applyFont="1" applyFill="1" applyBorder="1" applyAlignment="1">
      <alignment horizontal="left" vertical="center"/>
    </xf>
    <xf numFmtId="0" fontId="20" fillId="33" borderId="50" xfId="0" applyFont="1" applyFill="1" applyBorder="1" applyAlignment="1">
      <alignment horizontal="left" vertical="center"/>
    </xf>
    <xf numFmtId="0" fontId="9" fillId="33" borderId="77" xfId="0" applyFont="1" applyFill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0" fontId="9" fillId="33" borderId="79" xfId="0" applyFont="1" applyFill="1" applyBorder="1" applyAlignment="1">
      <alignment horizontal="center" vertical="center"/>
    </xf>
    <xf numFmtId="1" fontId="20" fillId="33" borderId="77" xfId="0" applyNumberFormat="1" applyFont="1" applyFill="1" applyBorder="1" applyAlignment="1">
      <alignment horizontal="center" vertical="center"/>
    </xf>
    <xf numFmtId="164" fontId="20" fillId="33" borderId="57" xfId="0" applyNumberFormat="1" applyFont="1" applyFill="1" applyBorder="1" applyAlignment="1">
      <alignment horizontal="center" vertical="center"/>
    </xf>
    <xf numFmtId="164" fontId="20" fillId="33" borderId="12" xfId="0" applyNumberFormat="1" applyFont="1" applyFill="1" applyBorder="1" applyAlignment="1">
      <alignment horizontal="center" vertical="center"/>
    </xf>
    <xf numFmtId="164" fontId="20" fillId="33" borderId="58" xfId="0" applyNumberFormat="1" applyFont="1" applyFill="1" applyBorder="1" applyAlignment="1">
      <alignment horizontal="center" vertical="center"/>
    </xf>
    <xf numFmtId="164" fontId="20" fillId="33" borderId="29" xfId="0" applyNumberFormat="1" applyFont="1" applyFill="1" applyBorder="1" applyAlignment="1">
      <alignment horizontal="center" vertical="center"/>
    </xf>
    <xf numFmtId="164" fontId="20" fillId="33" borderId="30" xfId="0" applyNumberFormat="1" applyFont="1" applyFill="1" applyBorder="1" applyAlignment="1">
      <alignment horizontal="center" vertical="center"/>
    </xf>
    <xf numFmtId="164" fontId="20" fillId="33" borderId="34" xfId="0" applyNumberFormat="1" applyFont="1" applyFill="1" applyBorder="1" applyAlignment="1">
      <alignment horizontal="center" vertical="center"/>
    </xf>
    <xf numFmtId="49" fontId="20" fillId="33" borderId="55" xfId="0" applyNumberFormat="1" applyFont="1" applyFill="1" applyBorder="1" applyAlignment="1">
      <alignment horizontal="center" vertical="center"/>
    </xf>
    <xf numFmtId="49" fontId="20" fillId="33" borderId="12" xfId="0" applyNumberFormat="1" applyFont="1" applyFill="1" applyBorder="1" applyAlignment="1">
      <alignment horizontal="center" vertical="center"/>
    </xf>
    <xf numFmtId="49" fontId="20" fillId="33" borderId="56" xfId="0" applyNumberFormat="1" applyFont="1" applyFill="1" applyBorder="1" applyAlignment="1">
      <alignment horizontal="center" vertical="center"/>
    </xf>
    <xf numFmtId="49" fontId="20" fillId="33" borderId="33" xfId="0" applyNumberFormat="1" applyFont="1" applyFill="1" applyBorder="1" applyAlignment="1">
      <alignment horizontal="center" vertical="center"/>
    </xf>
    <xf numFmtId="49" fontId="20" fillId="33" borderId="30" xfId="0" applyNumberFormat="1" applyFont="1" applyFill="1" applyBorder="1" applyAlignment="1">
      <alignment horizontal="center" vertical="center"/>
    </xf>
    <xf numFmtId="49" fontId="20" fillId="33" borderId="31" xfId="0" applyNumberFormat="1" applyFont="1" applyFill="1" applyBorder="1" applyAlignment="1">
      <alignment horizontal="center" vertical="center"/>
    </xf>
    <xf numFmtId="164" fontId="21" fillId="33" borderId="17" xfId="0" applyNumberFormat="1" applyFont="1" applyFill="1" applyBorder="1" applyAlignment="1">
      <alignment horizontal="center" vertical="center" wrapText="1"/>
    </xf>
    <xf numFmtId="164" fontId="21" fillId="33" borderId="11" xfId="0" applyNumberFormat="1" applyFont="1" applyFill="1" applyBorder="1" applyAlignment="1">
      <alignment horizontal="center" vertical="center" wrapText="1"/>
    </xf>
    <xf numFmtId="164" fontId="21" fillId="33" borderId="18" xfId="0" applyNumberFormat="1" applyFont="1" applyFill="1" applyBorder="1" applyAlignment="1">
      <alignment horizontal="center" vertical="center" wrapText="1"/>
    </xf>
    <xf numFmtId="0" fontId="9" fillId="33" borderId="57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20" fillId="33" borderId="55" xfId="0" applyNumberFormat="1" applyFont="1" applyFill="1" applyBorder="1" applyAlignment="1">
      <alignment horizontal="center" vertical="center"/>
    </xf>
    <xf numFmtId="1" fontId="21" fillId="33" borderId="17" xfId="0" applyNumberFormat="1" applyFont="1" applyFill="1" applyBorder="1" applyAlignment="1">
      <alignment horizontal="center" vertical="center" wrapText="1"/>
    </xf>
    <xf numFmtId="1" fontId="21" fillId="33" borderId="11" xfId="0" applyNumberFormat="1" applyFont="1" applyFill="1" applyBorder="1" applyAlignment="1">
      <alignment horizontal="center" vertical="center" wrapText="1"/>
    </xf>
    <xf numFmtId="1" fontId="21" fillId="33" borderId="19" xfId="0" applyNumberFormat="1" applyFont="1" applyFill="1" applyBorder="1" applyAlignment="1">
      <alignment horizontal="center" vertical="center" wrapText="1"/>
    </xf>
    <xf numFmtId="0" fontId="20" fillId="33" borderId="35" xfId="0" applyFont="1" applyFill="1" applyBorder="1" applyAlignment="1">
      <alignment horizontal="left" vertical="center"/>
    </xf>
    <xf numFmtId="0" fontId="20" fillId="33" borderId="38" xfId="0" applyFont="1" applyFill="1" applyBorder="1" applyAlignment="1">
      <alignment horizontal="left" vertical="center"/>
    </xf>
    <xf numFmtId="0" fontId="20" fillId="33" borderId="39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top" wrapText="1"/>
    </xf>
    <xf numFmtId="49" fontId="22" fillId="35" borderId="17" xfId="0" applyNumberFormat="1" applyFont="1" applyFill="1" applyBorder="1" applyAlignment="1">
      <alignment horizontal="center" vertical="center" wrapText="1"/>
    </xf>
    <xf numFmtId="49" fontId="22" fillId="35" borderId="19" xfId="0" applyNumberFormat="1" applyFont="1" applyFill="1" applyBorder="1" applyAlignment="1">
      <alignment horizontal="center" vertical="center" wrapText="1"/>
    </xf>
    <xf numFmtId="49" fontId="22" fillId="35" borderId="20" xfId="0" applyNumberFormat="1" applyFont="1" applyFill="1" applyBorder="1" applyAlignment="1">
      <alignment horizontal="center" vertical="center"/>
    </xf>
    <xf numFmtId="49" fontId="22" fillId="35" borderId="19" xfId="0" applyNumberFormat="1" applyFont="1" applyFill="1" applyBorder="1" applyAlignment="1">
      <alignment horizontal="center" vertical="center"/>
    </xf>
    <xf numFmtId="49" fontId="22" fillId="35" borderId="18" xfId="0" applyNumberFormat="1" applyFont="1" applyFill="1" applyBorder="1" applyAlignment="1">
      <alignment horizontal="center" vertical="center"/>
    </xf>
    <xf numFmtId="0" fontId="22" fillId="35" borderId="20" xfId="0" applyNumberFormat="1" applyFont="1" applyFill="1" applyBorder="1" applyAlignment="1">
      <alignment horizontal="center" vertical="center"/>
    </xf>
    <xf numFmtId="0" fontId="22" fillId="35" borderId="19" xfId="0" applyNumberFormat="1" applyFont="1" applyFill="1" applyBorder="1" applyAlignment="1">
      <alignment horizontal="center" vertical="center"/>
    </xf>
    <xf numFmtId="164" fontId="22" fillId="35" borderId="20" xfId="0" applyNumberFormat="1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 wrapText="1"/>
    </xf>
    <xf numFmtId="0" fontId="23" fillId="33" borderId="42" xfId="0" applyNumberFormat="1" applyFont="1" applyFill="1" applyBorder="1" applyAlignment="1">
      <alignment horizontal="center" vertical="center"/>
    </xf>
    <xf numFmtId="49" fontId="23" fillId="33" borderId="40" xfId="0" applyNumberFormat="1" applyFont="1" applyFill="1" applyBorder="1" applyAlignment="1">
      <alignment horizontal="center" vertical="center"/>
    </xf>
    <xf numFmtId="164" fontId="20" fillId="33" borderId="40" xfId="0" applyNumberFormat="1" applyFont="1" applyFill="1" applyBorder="1" applyAlignment="1">
      <alignment horizontal="center" vertical="center"/>
    </xf>
    <xf numFmtId="164" fontId="20" fillId="33" borderId="41" xfId="0" applyNumberFormat="1" applyFont="1" applyFill="1" applyBorder="1" applyAlignment="1">
      <alignment horizontal="center" vertical="center"/>
    </xf>
    <xf numFmtId="49" fontId="24" fillId="33" borderId="33" xfId="0" applyNumberFormat="1" applyFont="1" applyFill="1" applyBorder="1" applyAlignment="1">
      <alignment horizontal="center" vertical="center" wrapText="1"/>
    </xf>
    <xf numFmtId="49" fontId="24" fillId="33" borderId="30" xfId="0" applyNumberFormat="1" applyFont="1" applyFill="1" applyBorder="1" applyAlignment="1">
      <alignment horizontal="center" vertical="center" wrapText="1"/>
    </xf>
    <xf numFmtId="1" fontId="20" fillId="33" borderId="25" xfId="0" applyNumberFormat="1" applyFont="1" applyFill="1" applyBorder="1" applyAlignment="1">
      <alignment horizontal="center" vertical="center"/>
    </xf>
    <xf numFmtId="164" fontId="22" fillId="33" borderId="19" xfId="0" applyNumberFormat="1" applyFont="1" applyFill="1" applyBorder="1" applyAlignment="1">
      <alignment horizontal="center" vertical="center"/>
    </xf>
    <xf numFmtId="49" fontId="22" fillId="33" borderId="17" xfId="0" applyNumberFormat="1" applyFont="1" applyFill="1" applyBorder="1" applyAlignment="1">
      <alignment horizontal="center" vertical="center" wrapText="1"/>
    </xf>
    <xf numFmtId="49" fontId="22" fillId="33" borderId="11" xfId="0" applyNumberFormat="1" applyFont="1" applyFill="1" applyBorder="1" applyAlignment="1">
      <alignment horizontal="center" vertical="center" wrapText="1"/>
    </xf>
    <xf numFmtId="49" fontId="89" fillId="33" borderId="23" xfId="0" applyNumberFormat="1" applyFont="1" applyFill="1" applyBorder="1" applyAlignment="1">
      <alignment horizontal="center" vertical="center" wrapText="1"/>
    </xf>
    <xf numFmtId="49" fontId="89" fillId="33" borderId="21" xfId="0" applyNumberFormat="1" applyFont="1" applyFill="1" applyBorder="1" applyAlignment="1">
      <alignment horizontal="center" vertical="center" wrapText="1"/>
    </xf>
    <xf numFmtId="49" fontId="90" fillId="33" borderId="21" xfId="0" applyNumberFormat="1" applyFont="1" applyFill="1" applyBorder="1" applyAlignment="1">
      <alignment horizontal="center" vertical="center"/>
    </xf>
    <xf numFmtId="164" fontId="90" fillId="33" borderId="21" xfId="0" applyNumberFormat="1" applyFont="1" applyFill="1" applyBorder="1" applyAlignment="1">
      <alignment horizontal="center" vertical="center"/>
    </xf>
    <xf numFmtId="164" fontId="90" fillId="33" borderId="22" xfId="0" applyNumberFormat="1" applyFont="1" applyFill="1" applyBorder="1" applyAlignment="1">
      <alignment horizontal="center" vertical="center"/>
    </xf>
    <xf numFmtId="49" fontId="20" fillId="33" borderId="52" xfId="0" applyNumberFormat="1" applyFont="1" applyFill="1" applyBorder="1" applyAlignment="1">
      <alignment horizontal="center" vertical="center" wrapText="1"/>
    </xf>
    <xf numFmtId="49" fontId="20" fillId="33" borderId="53" xfId="0" applyNumberFormat="1" applyFont="1" applyFill="1" applyBorder="1" applyAlignment="1">
      <alignment horizontal="center" vertical="center" wrapText="1"/>
    </xf>
    <xf numFmtId="49" fontId="20" fillId="33" borderId="55" xfId="0" applyNumberFormat="1" applyFont="1" applyFill="1" applyBorder="1" applyAlignment="1">
      <alignment horizontal="center" vertical="center" wrapText="1"/>
    </xf>
    <xf numFmtId="49" fontId="20" fillId="33" borderId="58" xfId="0" applyNumberFormat="1" applyFont="1" applyFill="1" applyBorder="1" applyAlignment="1">
      <alignment horizontal="center" vertical="center" wrapText="1"/>
    </xf>
    <xf numFmtId="49" fontId="20" fillId="33" borderId="33" xfId="0" applyNumberFormat="1" applyFont="1" applyFill="1" applyBorder="1" applyAlignment="1">
      <alignment horizontal="center" vertical="center" wrapText="1"/>
    </xf>
    <xf numFmtId="49" fontId="20" fillId="33" borderId="34" xfId="0" applyNumberFormat="1" applyFont="1" applyFill="1" applyBorder="1" applyAlignment="1">
      <alignment horizontal="center" vertical="center" wrapText="1"/>
    </xf>
    <xf numFmtId="164" fontId="22" fillId="33" borderId="20" xfId="0" applyNumberFormat="1" applyFont="1" applyFill="1" applyBorder="1" applyAlignment="1">
      <alignment horizontal="center" vertical="center"/>
    </xf>
    <xf numFmtId="164" fontId="38" fillId="33" borderId="18" xfId="0" applyNumberFormat="1" applyFont="1" applyFill="1" applyBorder="1" applyAlignment="1">
      <alignment horizontal="center" vertical="center"/>
    </xf>
    <xf numFmtId="1" fontId="22" fillId="33" borderId="14" xfId="0" applyNumberFormat="1" applyFont="1" applyFill="1" applyBorder="1" applyAlignment="1">
      <alignment horizontal="center" vertical="center"/>
    </xf>
    <xf numFmtId="164" fontId="21" fillId="37" borderId="20" xfId="0" applyNumberFormat="1" applyFont="1" applyFill="1" applyBorder="1" applyAlignment="1">
      <alignment horizontal="center" vertical="center" wrapText="1"/>
    </xf>
    <xf numFmtId="164" fontId="21" fillId="37" borderId="11" xfId="0" applyNumberFormat="1" applyFont="1" applyFill="1" applyBorder="1" applyAlignment="1">
      <alignment horizontal="center" vertical="center" wrapText="1"/>
    </xf>
    <xf numFmtId="164" fontId="21" fillId="37" borderId="19" xfId="0" applyNumberFormat="1" applyFont="1" applyFill="1" applyBorder="1" applyAlignment="1">
      <alignment horizontal="center" vertical="center" wrapText="1"/>
    </xf>
    <xf numFmtId="1" fontId="21" fillId="37" borderId="17" xfId="0" applyNumberFormat="1" applyFont="1" applyFill="1" applyBorder="1" applyAlignment="1">
      <alignment horizontal="center" vertical="center" wrapText="1"/>
    </xf>
    <xf numFmtId="1" fontId="21" fillId="37" borderId="11" xfId="0" applyNumberFormat="1" applyFont="1" applyFill="1" applyBorder="1" applyAlignment="1">
      <alignment horizontal="center" vertical="center" wrapText="1"/>
    </xf>
    <xf numFmtId="1" fontId="21" fillId="37" borderId="19" xfId="0" applyNumberFormat="1" applyFont="1" applyFill="1" applyBorder="1" applyAlignment="1">
      <alignment horizontal="center" vertical="center" wrapText="1"/>
    </xf>
    <xf numFmtId="1" fontId="22" fillId="37" borderId="17" xfId="0" applyNumberFormat="1" applyFont="1" applyFill="1" applyBorder="1" applyAlignment="1">
      <alignment horizontal="center" vertical="center"/>
    </xf>
    <xf numFmtId="1" fontId="22" fillId="37" borderId="11" xfId="0" applyNumberFormat="1" applyFont="1" applyFill="1" applyBorder="1" applyAlignment="1">
      <alignment horizontal="center" vertical="center"/>
    </xf>
    <xf numFmtId="1" fontId="22" fillId="37" borderId="19" xfId="0" applyNumberFormat="1" applyFont="1" applyFill="1" applyBorder="1" applyAlignment="1">
      <alignment horizontal="center" vertical="center"/>
    </xf>
    <xf numFmtId="1" fontId="22" fillId="37" borderId="20" xfId="0" applyNumberFormat="1" applyFont="1" applyFill="1" applyBorder="1" applyAlignment="1">
      <alignment horizontal="center" vertical="center" wrapText="1"/>
    </xf>
    <xf numFmtId="1" fontId="22" fillId="37" borderId="11" xfId="0" applyNumberFormat="1" applyFont="1" applyFill="1" applyBorder="1" applyAlignment="1">
      <alignment horizontal="center" vertical="center" wrapText="1"/>
    </xf>
    <xf numFmtId="1" fontId="22" fillId="37" borderId="18" xfId="0" applyNumberFormat="1" applyFont="1" applyFill="1" applyBorder="1" applyAlignment="1">
      <alignment horizontal="center" vertical="center" wrapText="1"/>
    </xf>
    <xf numFmtId="1" fontId="21" fillId="37" borderId="20" xfId="0" applyNumberFormat="1" applyFont="1" applyFill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top" wrapText="1"/>
    </xf>
    <xf numFmtId="0" fontId="10" fillId="37" borderId="11" xfId="0" applyFont="1" applyFill="1" applyBorder="1" applyAlignment="1">
      <alignment horizontal="center" vertical="top" wrapText="1"/>
    </xf>
    <xf numFmtId="0" fontId="22" fillId="37" borderId="17" xfId="0" applyFont="1" applyFill="1" applyBorder="1" applyAlignment="1">
      <alignment horizontal="left" vertical="center" wrapText="1"/>
    </xf>
    <xf numFmtId="0" fontId="22" fillId="37" borderId="11" xfId="0" applyFont="1" applyFill="1" applyBorder="1" applyAlignment="1">
      <alignment horizontal="left" vertical="center" wrapText="1"/>
    </xf>
    <xf numFmtId="0" fontId="11" fillId="37" borderId="17" xfId="0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 vertical="center"/>
    </xf>
    <xf numFmtId="0" fontId="11" fillId="37" borderId="19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 vertical="center"/>
    </xf>
    <xf numFmtId="1" fontId="22" fillId="37" borderId="16" xfId="0" applyNumberFormat="1" applyFont="1" applyFill="1" applyBorder="1" applyAlignment="1">
      <alignment horizontal="center" vertical="center"/>
    </xf>
    <xf numFmtId="0" fontId="22" fillId="37" borderId="15" xfId="0" applyFont="1" applyFill="1" applyBorder="1" applyAlignment="1">
      <alignment horizontal="center" vertical="center"/>
    </xf>
    <xf numFmtId="164" fontId="21" fillId="37" borderId="18" xfId="0" applyNumberFormat="1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2" fillId="37" borderId="18" xfId="0" applyFont="1" applyFill="1" applyBorder="1" applyAlignment="1">
      <alignment horizontal="left" vertical="center" wrapText="1"/>
    </xf>
    <xf numFmtId="1" fontId="26" fillId="37" borderId="11" xfId="0" applyNumberFormat="1" applyFont="1" applyFill="1" applyBorder="1" applyAlignment="1">
      <alignment horizontal="center" vertical="center"/>
    </xf>
    <xf numFmtId="0" fontId="22" fillId="37" borderId="11" xfId="0" applyFont="1" applyFill="1" applyBorder="1" applyAlignment="1">
      <alignment horizontal="center" vertical="center"/>
    </xf>
    <xf numFmtId="0" fontId="22" fillId="37" borderId="18" xfId="0" applyFont="1" applyFill="1" applyBorder="1" applyAlignment="1">
      <alignment horizontal="center" vertical="center"/>
    </xf>
    <xf numFmtId="0" fontId="0" fillId="37" borderId="18" xfId="0" applyFill="1" applyBorder="1" applyAlignment="1">
      <alignment/>
    </xf>
    <xf numFmtId="0" fontId="11" fillId="37" borderId="48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11" fillId="37" borderId="74" xfId="0" applyFont="1" applyFill="1" applyBorder="1" applyAlignment="1">
      <alignment horizontal="center" vertical="center"/>
    </xf>
    <xf numFmtId="0" fontId="11" fillId="37" borderId="49" xfId="0" applyFont="1" applyFill="1" applyBorder="1" applyAlignment="1">
      <alignment horizontal="center" vertical="center"/>
    </xf>
    <xf numFmtId="1" fontId="20" fillId="33" borderId="27" xfId="0" applyNumberFormat="1" applyFont="1" applyFill="1" applyBorder="1" applyAlignment="1">
      <alignment horizontal="center" vertical="center"/>
    </xf>
    <xf numFmtId="164" fontId="23" fillId="33" borderId="27" xfId="0" applyNumberFormat="1" applyFont="1" applyFill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164" fontId="23" fillId="0" borderId="27" xfId="0" applyNumberFormat="1" applyFont="1" applyBorder="1" applyAlignment="1">
      <alignment horizontal="center" vertical="center" wrapText="1"/>
    </xf>
    <xf numFmtId="164" fontId="23" fillId="0" borderId="28" xfId="0" applyNumberFormat="1" applyFont="1" applyBorder="1" applyAlignment="1">
      <alignment horizontal="center" vertical="center" wrapText="1"/>
    </xf>
    <xf numFmtId="49" fontId="24" fillId="0" borderId="27" xfId="0" applyNumberFormat="1" applyFont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1" fontId="20" fillId="33" borderId="28" xfId="0" applyNumberFormat="1" applyFont="1" applyFill="1" applyBorder="1" applyAlignment="1">
      <alignment horizontal="center" vertical="center" wrapText="1"/>
    </xf>
    <xf numFmtId="49" fontId="23" fillId="33" borderId="32" xfId="0" applyNumberFormat="1" applyFont="1" applyFill="1" applyBorder="1" applyAlignment="1">
      <alignment horizontal="center" vertical="center" wrapText="1"/>
    </xf>
    <xf numFmtId="49" fontId="23" fillId="33" borderId="27" xfId="0" applyNumberFormat="1" applyFont="1" applyFill="1" applyBorder="1" applyAlignment="1">
      <alignment horizontal="center" vertical="center" wrapText="1"/>
    </xf>
    <xf numFmtId="49" fontId="23" fillId="33" borderId="37" xfId="0" applyNumberFormat="1" applyFont="1" applyFill="1" applyBorder="1" applyAlignment="1">
      <alignment horizontal="center" vertical="center" wrapText="1"/>
    </xf>
    <xf numFmtId="0" fontId="23" fillId="33" borderId="33" xfId="0" applyNumberFormat="1" applyFont="1" applyFill="1" applyBorder="1" applyAlignment="1">
      <alignment horizontal="center" vertical="center" wrapText="1"/>
    </xf>
    <xf numFmtId="49" fontId="23" fillId="33" borderId="30" xfId="0" applyNumberFormat="1" applyFont="1" applyFill="1" applyBorder="1" applyAlignment="1">
      <alignment horizontal="center" vertical="center" wrapText="1"/>
    </xf>
    <xf numFmtId="49" fontId="23" fillId="33" borderId="31" xfId="0" applyNumberFormat="1" applyFont="1" applyFill="1" applyBorder="1" applyAlignment="1">
      <alignment horizontal="center" vertical="center" wrapText="1"/>
    </xf>
    <xf numFmtId="164" fontId="23" fillId="33" borderId="30" xfId="0" applyNumberFormat="1" applyFont="1" applyFill="1" applyBorder="1" applyAlignment="1">
      <alignment horizontal="center" vertical="center" wrapText="1"/>
    </xf>
    <xf numFmtId="0" fontId="23" fillId="0" borderId="33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49" fontId="24" fillId="0" borderId="33" xfId="0" applyNumberFormat="1" applyFont="1" applyBorder="1" applyAlignment="1">
      <alignment horizontal="center" vertical="center" wrapText="1"/>
    </xf>
    <xf numFmtId="49" fontId="24" fillId="0" borderId="30" xfId="0" applyNumberFormat="1" applyFont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" fontId="22" fillId="36" borderId="29" xfId="0" applyNumberFormat="1" applyFont="1" applyFill="1" applyBorder="1" applyAlignment="1">
      <alignment horizontal="center" vertical="center"/>
    </xf>
    <xf numFmtId="1" fontId="22" fillId="36" borderId="30" xfId="0" applyNumberFormat="1" applyFont="1" applyFill="1" applyBorder="1" applyAlignment="1">
      <alignment horizontal="center" vertical="center"/>
    </xf>
    <xf numFmtId="1" fontId="22" fillId="36" borderId="31" xfId="0" applyNumberFormat="1" applyFont="1" applyFill="1" applyBorder="1" applyAlignment="1">
      <alignment horizontal="center" vertical="center"/>
    </xf>
    <xf numFmtId="164" fontId="21" fillId="0" borderId="30" xfId="0" applyNumberFormat="1" applyFont="1" applyBorder="1" applyAlignment="1">
      <alignment horizontal="center" vertical="center" wrapText="1"/>
    </xf>
    <xf numFmtId="0" fontId="21" fillId="0" borderId="33" xfId="0" applyNumberFormat="1" applyFont="1" applyBorder="1" applyAlignment="1">
      <alignment horizontal="center" vertical="center" wrapText="1"/>
    </xf>
    <xf numFmtId="49" fontId="21" fillId="0" borderId="30" xfId="0" applyNumberFormat="1" applyFont="1" applyBorder="1" applyAlignment="1">
      <alignment horizontal="center" vertical="center" wrapText="1"/>
    </xf>
    <xf numFmtId="49" fontId="21" fillId="0" borderId="31" xfId="0" applyNumberFormat="1" applyFont="1" applyBorder="1" applyAlignment="1">
      <alignment horizontal="center" vertical="center" wrapText="1"/>
    </xf>
    <xf numFmtId="49" fontId="21" fillId="0" borderId="32" xfId="0" applyNumberFormat="1" applyFont="1" applyBorder="1" applyAlignment="1">
      <alignment horizontal="center" vertical="center" wrapText="1"/>
    </xf>
    <xf numFmtId="49" fontId="21" fillId="0" borderId="27" xfId="0" applyNumberFormat="1" applyFont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>
      <alignment horizontal="left" vertical="center"/>
    </xf>
    <xf numFmtId="0" fontId="22" fillId="0" borderId="36" xfId="0" applyFont="1" applyFill="1" applyBorder="1" applyAlignment="1">
      <alignment horizontal="left" vertical="center"/>
    </xf>
    <xf numFmtId="1" fontId="22" fillId="36" borderId="26" xfId="0" applyNumberFormat="1" applyFont="1" applyFill="1" applyBorder="1" applyAlignment="1">
      <alignment horizontal="center" vertical="center"/>
    </xf>
    <xf numFmtId="1" fontId="22" fillId="36" borderId="33" xfId="0" applyNumberFormat="1" applyFont="1" applyFill="1" applyBorder="1" applyAlignment="1">
      <alignment horizontal="center" vertical="center"/>
    </xf>
    <xf numFmtId="1" fontId="22" fillId="36" borderId="29" xfId="0" applyNumberFormat="1" applyFont="1" applyFill="1" applyBorder="1" applyAlignment="1">
      <alignment horizontal="center" vertical="center" wrapText="1"/>
    </xf>
    <xf numFmtId="1" fontId="22" fillId="36" borderId="30" xfId="0" applyNumberFormat="1" applyFont="1" applyFill="1" applyBorder="1" applyAlignment="1">
      <alignment horizontal="center" vertical="center" wrapText="1"/>
    </xf>
    <xf numFmtId="1" fontId="22" fillId="36" borderId="34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22" fillId="0" borderId="29" xfId="0" applyFont="1" applyFill="1" applyBorder="1" applyAlignment="1">
      <alignment horizontal="left" vertical="center"/>
    </xf>
    <xf numFmtId="164" fontId="21" fillId="0" borderId="44" xfId="0" applyNumberFormat="1" applyFont="1" applyBorder="1" applyAlignment="1">
      <alignment horizontal="center" vertical="center" wrapText="1"/>
    </xf>
    <xf numFmtId="164" fontId="21" fillId="0" borderId="47" xfId="0" applyNumberFormat="1" applyFont="1" applyBorder="1" applyAlignment="1">
      <alignment horizontal="center" vertical="center" wrapText="1"/>
    </xf>
    <xf numFmtId="1" fontId="22" fillId="36" borderId="46" xfId="0" applyNumberFormat="1" applyFont="1" applyFill="1" applyBorder="1" applyAlignment="1">
      <alignment horizontal="center" vertical="center" wrapText="1"/>
    </xf>
    <xf numFmtId="1" fontId="22" fillId="36" borderId="44" xfId="0" applyNumberFormat="1" applyFont="1" applyFill="1" applyBorder="1" applyAlignment="1">
      <alignment horizontal="center" vertical="center" wrapText="1"/>
    </xf>
    <xf numFmtId="1" fontId="22" fillId="36" borderId="47" xfId="0" applyNumberFormat="1" applyFont="1" applyFill="1" applyBorder="1" applyAlignment="1">
      <alignment horizontal="center" vertical="center" wrapText="1"/>
    </xf>
    <xf numFmtId="0" fontId="21" fillId="0" borderId="43" xfId="0" applyNumberFormat="1" applyFont="1" applyBorder="1" applyAlignment="1">
      <alignment horizontal="center" vertical="center" wrapText="1"/>
    </xf>
    <xf numFmtId="49" fontId="21" fillId="0" borderId="44" xfId="0" applyNumberFormat="1" applyFont="1" applyBorder="1" applyAlignment="1">
      <alignment horizontal="center" vertical="center" wrapText="1"/>
    </xf>
    <xf numFmtId="49" fontId="21" fillId="0" borderId="45" xfId="0" applyNumberFormat="1" applyFont="1" applyBorder="1" applyAlignment="1">
      <alignment horizontal="center" vertical="center" wrapText="1"/>
    </xf>
    <xf numFmtId="1" fontId="22" fillId="36" borderId="46" xfId="0" applyNumberFormat="1" applyFont="1" applyFill="1" applyBorder="1" applyAlignment="1">
      <alignment horizontal="center" vertical="center"/>
    </xf>
    <xf numFmtId="1" fontId="22" fillId="36" borderId="44" xfId="0" applyNumberFormat="1" applyFont="1" applyFill="1" applyBorder="1" applyAlignment="1">
      <alignment horizontal="center" vertical="center"/>
    </xf>
    <xf numFmtId="1" fontId="22" fillId="36" borderId="45" xfId="0" applyNumberFormat="1" applyFont="1" applyFill="1" applyBorder="1" applyAlignment="1">
      <alignment horizontal="center" vertical="center"/>
    </xf>
    <xf numFmtId="49" fontId="21" fillId="0" borderId="43" xfId="0" applyNumberFormat="1" applyFont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left" vertical="center" wrapText="1"/>
    </xf>
    <xf numFmtId="0" fontId="22" fillId="0" borderId="40" xfId="0" applyFont="1" applyFill="1" applyBorder="1" applyAlignment="1">
      <alignment horizontal="left" vertical="center"/>
    </xf>
    <xf numFmtId="0" fontId="22" fillId="0" borderId="46" xfId="0" applyFont="1" applyFill="1" applyBorder="1" applyAlignment="1">
      <alignment horizontal="left" vertical="center"/>
    </xf>
    <xf numFmtId="1" fontId="22" fillId="36" borderId="43" xfId="0" applyNumberFormat="1" applyFont="1" applyFill="1" applyBorder="1" applyAlignment="1">
      <alignment horizontal="center" vertical="center"/>
    </xf>
    <xf numFmtId="164" fontId="22" fillId="0" borderId="18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164" fontId="21" fillId="0" borderId="17" xfId="0" applyNumberFormat="1" applyFont="1" applyBorder="1" applyAlignment="1">
      <alignment horizontal="center" vertical="center" wrapText="1"/>
    </xf>
    <xf numFmtId="164" fontId="21" fillId="0" borderId="11" xfId="0" applyNumberFormat="1" applyFont="1" applyBorder="1" applyAlignment="1">
      <alignment horizontal="center" vertical="center" wrapText="1"/>
    </xf>
    <xf numFmtId="164" fontId="21" fillId="0" borderId="18" xfId="0" applyNumberFormat="1" applyFont="1" applyBorder="1" applyAlignment="1">
      <alignment horizontal="center" vertical="center" wrapText="1"/>
    </xf>
    <xf numFmtId="1" fontId="21" fillId="0" borderId="17" xfId="0" applyNumberFormat="1" applyFont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1" fontId="21" fillId="0" borderId="19" xfId="0" applyNumberFormat="1" applyFont="1" applyBorder="1" applyAlignment="1">
      <alignment horizontal="center" vertical="center" wrapText="1"/>
    </xf>
    <xf numFmtId="0" fontId="22" fillId="37" borderId="55" xfId="0" applyFont="1" applyFill="1" applyBorder="1" applyAlignment="1">
      <alignment horizontal="center" vertical="center"/>
    </xf>
    <xf numFmtId="0" fontId="22" fillId="37" borderId="12" xfId="0" applyFont="1" applyFill="1" applyBorder="1" applyAlignment="1">
      <alignment horizontal="center" vertical="center"/>
    </xf>
    <xf numFmtId="0" fontId="22" fillId="37" borderId="56" xfId="0" applyFont="1" applyFill="1" applyBorder="1" applyAlignment="1">
      <alignment horizontal="center" vertical="center"/>
    </xf>
    <xf numFmtId="0" fontId="22" fillId="37" borderId="58" xfId="0" applyFont="1" applyFill="1" applyBorder="1" applyAlignment="1">
      <alignment horizontal="center" vertical="center"/>
    </xf>
    <xf numFmtId="1" fontId="22" fillId="37" borderId="65" xfId="0" applyNumberFormat="1" applyFont="1" applyFill="1" applyBorder="1" applyAlignment="1">
      <alignment horizontal="center" vertical="center"/>
    </xf>
    <xf numFmtId="1" fontId="22" fillId="37" borderId="66" xfId="0" applyNumberFormat="1" applyFont="1" applyFill="1" applyBorder="1" applyAlignment="1">
      <alignment horizontal="center" vertical="center"/>
    </xf>
    <xf numFmtId="1" fontId="22" fillId="37" borderId="20" xfId="0" applyNumberFormat="1" applyFont="1" applyFill="1" applyBorder="1" applyAlignment="1">
      <alignment horizontal="center" vertical="center"/>
    </xf>
    <xf numFmtId="1" fontId="22" fillId="37" borderId="18" xfId="0" applyNumberFormat="1" applyFont="1" applyFill="1" applyBorder="1" applyAlignment="1">
      <alignment horizontal="center" vertical="center"/>
    </xf>
    <xf numFmtId="0" fontId="22" fillId="37" borderId="17" xfId="0" applyFont="1" applyFill="1" applyBorder="1" applyAlignment="1">
      <alignment horizontal="center" vertical="center"/>
    </xf>
    <xf numFmtId="0" fontId="22" fillId="37" borderId="19" xfId="0" applyFont="1" applyFill="1" applyBorder="1" applyAlignment="1">
      <alignment horizontal="center" vertical="center"/>
    </xf>
    <xf numFmtId="1" fontId="22" fillId="37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4" fillId="35" borderId="18" xfId="0" applyFont="1" applyFill="1" applyBorder="1" applyAlignment="1">
      <alignment horizontal="center" vertical="center" wrapText="1"/>
    </xf>
    <xf numFmtId="164" fontId="22" fillId="0" borderId="30" xfId="0" applyNumberFormat="1" applyFont="1" applyBorder="1" applyAlignment="1">
      <alignment horizontal="center" vertical="center"/>
    </xf>
    <xf numFmtId="164" fontId="22" fillId="0" borderId="34" xfId="0" applyNumberFormat="1" applyFont="1" applyBorder="1" applyAlignment="1">
      <alignment horizontal="center" vertical="center"/>
    </xf>
    <xf numFmtId="164" fontId="22" fillId="0" borderId="31" xfId="0" applyNumberFormat="1" applyFont="1" applyBorder="1" applyAlignment="1">
      <alignment horizontal="center" vertical="center"/>
    </xf>
    <xf numFmtId="1" fontId="22" fillId="0" borderId="33" xfId="0" applyNumberFormat="1" applyFont="1" applyBorder="1" applyAlignment="1">
      <alignment horizontal="center" vertical="center"/>
    </xf>
    <xf numFmtId="1" fontId="22" fillId="0" borderId="30" xfId="0" applyNumberFormat="1" applyFont="1" applyBorder="1" applyAlignment="1">
      <alignment horizontal="center" vertical="center"/>
    </xf>
    <xf numFmtId="1" fontId="22" fillId="0" borderId="29" xfId="0" applyNumberFormat="1" applyFont="1" applyBorder="1" applyAlignment="1">
      <alignment horizontal="center" vertical="center"/>
    </xf>
    <xf numFmtId="1" fontId="22" fillId="0" borderId="31" xfId="0" applyNumberFormat="1" applyFont="1" applyBorder="1" applyAlignment="1">
      <alignment horizontal="center" vertical="center"/>
    </xf>
    <xf numFmtId="49" fontId="24" fillId="33" borderId="27" xfId="0" applyNumberFormat="1" applyFont="1" applyFill="1" applyBorder="1" applyAlignment="1">
      <alignment horizontal="center" vertical="center" wrapText="1"/>
    </xf>
    <xf numFmtId="0" fontId="20" fillId="33" borderId="35" xfId="0" applyFont="1" applyFill="1" applyBorder="1" applyAlignment="1">
      <alignment horizontal="left" vertical="center" wrapText="1"/>
    </xf>
    <xf numFmtId="0" fontId="20" fillId="33" borderId="36" xfId="0" applyFont="1" applyFill="1" applyBorder="1" applyAlignment="1">
      <alignment horizontal="left" vertical="center"/>
    </xf>
    <xf numFmtId="1" fontId="22" fillId="33" borderId="46" xfId="0" applyNumberFormat="1" applyFont="1" applyFill="1" applyBorder="1" applyAlignment="1">
      <alignment horizontal="center" vertical="center"/>
    </xf>
    <xf numFmtId="1" fontId="22" fillId="33" borderId="45" xfId="0" applyNumberFormat="1" applyFont="1" applyFill="1" applyBorder="1" applyAlignment="1">
      <alignment horizontal="center" vertical="center"/>
    </xf>
    <xf numFmtId="164" fontId="22" fillId="33" borderId="44" xfId="0" applyNumberFormat="1" applyFont="1" applyFill="1" applyBorder="1" applyAlignment="1">
      <alignment horizontal="center" vertical="center"/>
    </xf>
    <xf numFmtId="164" fontId="22" fillId="33" borderId="47" xfId="0" applyNumberFormat="1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left" vertical="center" wrapText="1"/>
    </xf>
    <xf numFmtId="0" fontId="20" fillId="33" borderId="24" xfId="0" applyFont="1" applyFill="1" applyBorder="1" applyAlignment="1">
      <alignment horizontal="left" vertical="center"/>
    </xf>
    <xf numFmtId="0" fontId="20" fillId="33" borderId="29" xfId="0" applyFont="1" applyFill="1" applyBorder="1" applyAlignment="1">
      <alignment horizontal="left" vertical="center"/>
    </xf>
    <xf numFmtId="164" fontId="22" fillId="33" borderId="45" xfId="0" applyNumberFormat="1" applyFont="1" applyFill="1" applyBorder="1" applyAlignment="1">
      <alignment horizontal="center" vertical="center"/>
    </xf>
    <xf numFmtId="1" fontId="22" fillId="33" borderId="43" xfId="0" applyNumberFormat="1" applyFont="1" applyFill="1" applyBorder="1" applyAlignment="1">
      <alignment horizontal="center" vertical="center"/>
    </xf>
    <xf numFmtId="1" fontId="22" fillId="33" borderId="44" xfId="0" applyNumberFormat="1" applyFont="1" applyFill="1" applyBorder="1" applyAlignment="1">
      <alignment horizontal="center" vertical="center"/>
    </xf>
    <xf numFmtId="1" fontId="22" fillId="33" borderId="46" xfId="0" applyNumberFormat="1" applyFont="1" applyFill="1" applyBorder="1" applyAlignment="1">
      <alignment horizontal="center" vertical="center" wrapText="1"/>
    </xf>
    <xf numFmtId="1" fontId="22" fillId="33" borderId="44" xfId="0" applyNumberFormat="1" applyFont="1" applyFill="1" applyBorder="1" applyAlignment="1">
      <alignment horizontal="center" vertical="center" wrapText="1"/>
    </xf>
    <xf numFmtId="1" fontId="22" fillId="33" borderId="47" xfId="0" applyNumberFormat="1" applyFont="1" applyFill="1" applyBorder="1" applyAlignment="1">
      <alignment horizontal="center" vertical="center" wrapText="1"/>
    </xf>
    <xf numFmtId="49" fontId="21" fillId="33" borderId="43" xfId="0" applyNumberFormat="1" applyFont="1" applyFill="1" applyBorder="1" applyAlignment="1">
      <alignment horizontal="center" vertical="center" wrapText="1"/>
    </xf>
    <xf numFmtId="49" fontId="21" fillId="33" borderId="44" xfId="0" applyNumberFormat="1" applyFont="1" applyFill="1" applyBorder="1" applyAlignment="1">
      <alignment horizontal="center" vertical="center" wrapText="1"/>
    </xf>
    <xf numFmtId="0" fontId="22" fillId="33" borderId="42" xfId="0" applyFont="1" applyFill="1" applyBorder="1" applyAlignment="1">
      <alignment horizontal="left" vertical="center" wrapText="1"/>
    </xf>
    <xf numFmtId="0" fontId="22" fillId="33" borderId="40" xfId="0" applyFont="1" applyFill="1" applyBorder="1" applyAlignment="1">
      <alignment horizontal="left" vertical="center"/>
    </xf>
    <xf numFmtId="0" fontId="22" fillId="33" borderId="46" xfId="0" applyFont="1" applyFill="1" applyBorder="1" applyAlignment="1">
      <alignment horizontal="left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49" fontId="20" fillId="33" borderId="70" xfId="0" applyNumberFormat="1" applyFont="1" applyFill="1" applyBorder="1" applyAlignment="1">
      <alignment horizontal="center" vertical="center" wrapText="1"/>
    </xf>
    <xf numFmtId="49" fontId="20" fillId="33" borderId="68" xfId="0" applyNumberFormat="1" applyFont="1" applyFill="1" applyBorder="1" applyAlignment="1">
      <alignment horizontal="center" vertical="center" wrapText="1"/>
    </xf>
    <xf numFmtId="0" fontId="20" fillId="33" borderId="64" xfId="0" applyFont="1" applyFill="1" applyBorder="1" applyAlignment="1">
      <alignment horizontal="left" vertical="center"/>
    </xf>
    <xf numFmtId="0" fontId="20" fillId="33" borderId="62" xfId="0" applyFont="1" applyFill="1" applyBorder="1" applyAlignment="1">
      <alignment horizontal="left" vertical="center"/>
    </xf>
    <xf numFmtId="0" fontId="20" fillId="33" borderId="63" xfId="0" applyFont="1" applyFill="1" applyBorder="1" applyAlignment="1">
      <alignment horizontal="left" vertical="center"/>
    </xf>
    <xf numFmtId="49" fontId="20" fillId="33" borderId="51" xfId="0" applyNumberFormat="1" applyFont="1" applyFill="1" applyBorder="1" applyAlignment="1">
      <alignment horizontal="center" vertical="center" wrapText="1"/>
    </xf>
    <xf numFmtId="0" fontId="20" fillId="33" borderId="52" xfId="0" applyFont="1" applyFill="1" applyBorder="1" applyAlignment="1">
      <alignment horizontal="center" vertical="center"/>
    </xf>
    <xf numFmtId="0" fontId="20" fillId="33" borderId="54" xfId="0" applyFont="1" applyFill="1" applyBorder="1" applyAlignment="1">
      <alignment horizontal="center" vertical="center"/>
    </xf>
    <xf numFmtId="49" fontId="20" fillId="33" borderId="32" xfId="0" applyNumberFormat="1" applyFont="1" applyFill="1" applyBorder="1" applyAlignment="1">
      <alignment horizontal="center" vertical="center" wrapText="1"/>
    </xf>
    <xf numFmtId="49" fontId="20" fillId="33" borderId="27" xfId="0" applyNumberFormat="1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142875</xdr:colOff>
      <xdr:row>0</xdr:row>
      <xdr:rowOff>0</xdr:rowOff>
    </xdr:from>
    <xdr:to>
      <xdr:col>18</xdr:col>
      <xdr:colOff>219075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14925" y="0"/>
          <a:ext cx="7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18</xdr:col>
      <xdr:colOff>114300</xdr:colOff>
      <xdr:row>0</xdr:row>
      <xdr:rowOff>2486025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000500" y="2486025"/>
          <a:ext cx="1085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18</xdr:col>
      <xdr:colOff>114300</xdr:colOff>
      <xdr:row>0</xdr:row>
      <xdr:rowOff>2486025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000500" y="2486025"/>
          <a:ext cx="1085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18</xdr:col>
      <xdr:colOff>114300</xdr:colOff>
      <xdr:row>0</xdr:row>
      <xdr:rowOff>2486025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4000500" y="2486025"/>
          <a:ext cx="1085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18</xdr:col>
      <xdr:colOff>114300</xdr:colOff>
      <xdr:row>0</xdr:row>
      <xdr:rowOff>2486025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4000500" y="2486025"/>
          <a:ext cx="1085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18</xdr:col>
      <xdr:colOff>114300</xdr:colOff>
      <xdr:row>0</xdr:row>
      <xdr:rowOff>2486025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4000500" y="2486025"/>
          <a:ext cx="1085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18</xdr:col>
      <xdr:colOff>114300</xdr:colOff>
      <xdr:row>0</xdr:row>
      <xdr:rowOff>2486025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4000500" y="2486025"/>
          <a:ext cx="1085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0</xdr:row>
      <xdr:rowOff>0</xdr:rowOff>
    </xdr:from>
    <xdr:to>
      <xdr:col>15</xdr:col>
      <xdr:colOff>238125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86250" y="0"/>
          <a:ext cx="9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0</xdr:row>
      <xdr:rowOff>0</xdr:rowOff>
    </xdr:from>
    <xdr:to>
      <xdr:col>18</xdr:col>
      <xdr:colOff>219075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95875" y="0"/>
          <a:ext cx="9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123825</xdr:colOff>
      <xdr:row>0</xdr:row>
      <xdr:rowOff>2486025</xdr:rowOff>
    </xdr:from>
    <xdr:to>
      <xdr:col>18</xdr:col>
      <xdr:colOff>114300</xdr:colOff>
      <xdr:row>0</xdr:row>
      <xdr:rowOff>2486025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990975" y="2486025"/>
          <a:ext cx="1095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123825</xdr:colOff>
      <xdr:row>0</xdr:row>
      <xdr:rowOff>2486025</xdr:rowOff>
    </xdr:from>
    <xdr:to>
      <xdr:col>18</xdr:col>
      <xdr:colOff>114300</xdr:colOff>
      <xdr:row>0</xdr:row>
      <xdr:rowOff>2486025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990975" y="2486025"/>
          <a:ext cx="1095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123825</xdr:colOff>
      <xdr:row>0</xdr:row>
      <xdr:rowOff>2486025</xdr:rowOff>
    </xdr:from>
    <xdr:to>
      <xdr:col>18</xdr:col>
      <xdr:colOff>114300</xdr:colOff>
      <xdr:row>0</xdr:row>
      <xdr:rowOff>2486025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990975" y="2486025"/>
          <a:ext cx="1095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123825</xdr:colOff>
      <xdr:row>0</xdr:row>
      <xdr:rowOff>2486025</xdr:rowOff>
    </xdr:from>
    <xdr:to>
      <xdr:col>18</xdr:col>
      <xdr:colOff>114300</xdr:colOff>
      <xdr:row>0</xdr:row>
      <xdr:rowOff>2486025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3990975" y="2486025"/>
          <a:ext cx="1095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123825</xdr:colOff>
      <xdr:row>0</xdr:row>
      <xdr:rowOff>2486025</xdr:rowOff>
    </xdr:from>
    <xdr:to>
      <xdr:col>18</xdr:col>
      <xdr:colOff>114300</xdr:colOff>
      <xdr:row>0</xdr:row>
      <xdr:rowOff>2486025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3990975" y="2486025"/>
          <a:ext cx="1095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123825</xdr:colOff>
      <xdr:row>0</xdr:row>
      <xdr:rowOff>2486025</xdr:rowOff>
    </xdr:from>
    <xdr:to>
      <xdr:col>18</xdr:col>
      <xdr:colOff>114300</xdr:colOff>
      <xdr:row>0</xdr:row>
      <xdr:rowOff>2486025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3990975" y="2486025"/>
          <a:ext cx="1095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0</xdr:row>
      <xdr:rowOff>0</xdr:rowOff>
    </xdr:from>
    <xdr:to>
      <xdr:col>15</xdr:col>
      <xdr:colOff>238125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86250" y="0"/>
          <a:ext cx="9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15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17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18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19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20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22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23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24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25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26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27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29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30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31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32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33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34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35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36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37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38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39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40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41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42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43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44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45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46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47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48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114300</xdr:colOff>
      <xdr:row>0</xdr:row>
      <xdr:rowOff>2486025</xdr:rowOff>
    </xdr:to>
    <xdr:sp>
      <xdr:nvSpPr>
        <xdr:cNvPr id="49" name="Text Box 1"/>
        <xdr:cNvSpPr txBox="1">
          <a:spLocks noChangeArrowheads="1"/>
        </xdr:cNvSpPr>
      </xdr:nvSpPr>
      <xdr:spPr>
        <a:xfrm>
          <a:off x="4000500" y="2486025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0</xdr:row>
      <xdr:rowOff>0</xdr:rowOff>
    </xdr:from>
    <xdr:to>
      <xdr:col>15</xdr:col>
      <xdr:colOff>238125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95775" y="0"/>
          <a:ext cx="9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142875</xdr:colOff>
      <xdr:row>0</xdr:row>
      <xdr:rowOff>2476500</xdr:rowOff>
    </xdr:from>
    <xdr:to>
      <xdr:col>15</xdr:col>
      <xdr:colOff>123825</xdr:colOff>
      <xdr:row>0</xdr:row>
      <xdr:rowOff>2476500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010025" y="247650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142875</xdr:colOff>
      <xdr:row>0</xdr:row>
      <xdr:rowOff>2476500</xdr:rowOff>
    </xdr:from>
    <xdr:to>
      <xdr:col>15</xdr:col>
      <xdr:colOff>123825</xdr:colOff>
      <xdr:row>0</xdr:row>
      <xdr:rowOff>2476500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010025" y="247650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142875</xdr:colOff>
      <xdr:row>0</xdr:row>
      <xdr:rowOff>2476500</xdr:rowOff>
    </xdr:from>
    <xdr:to>
      <xdr:col>15</xdr:col>
      <xdr:colOff>123825</xdr:colOff>
      <xdr:row>0</xdr:row>
      <xdr:rowOff>2476500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4010025" y="247650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142875</xdr:colOff>
      <xdr:row>0</xdr:row>
      <xdr:rowOff>2476500</xdr:rowOff>
    </xdr:from>
    <xdr:to>
      <xdr:col>15</xdr:col>
      <xdr:colOff>123825</xdr:colOff>
      <xdr:row>0</xdr:row>
      <xdr:rowOff>2476500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4010025" y="247650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142875</xdr:colOff>
      <xdr:row>0</xdr:row>
      <xdr:rowOff>2476500</xdr:rowOff>
    </xdr:from>
    <xdr:to>
      <xdr:col>15</xdr:col>
      <xdr:colOff>123825</xdr:colOff>
      <xdr:row>0</xdr:row>
      <xdr:rowOff>2476500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4010025" y="247650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142875</xdr:colOff>
      <xdr:row>0</xdr:row>
      <xdr:rowOff>2476500</xdr:rowOff>
    </xdr:from>
    <xdr:to>
      <xdr:col>15</xdr:col>
      <xdr:colOff>123825</xdr:colOff>
      <xdr:row>0</xdr:row>
      <xdr:rowOff>2476500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4010025" y="247650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0</xdr:row>
      <xdr:rowOff>0</xdr:rowOff>
    </xdr:from>
    <xdr:to>
      <xdr:col>15</xdr:col>
      <xdr:colOff>238125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95775" y="0"/>
          <a:ext cx="9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15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17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18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19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20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22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23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24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25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26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27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29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30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31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32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33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34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35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36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37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2466975</xdr:rowOff>
    </xdr:from>
    <xdr:to>
      <xdr:col>15</xdr:col>
      <xdr:colOff>123825</xdr:colOff>
      <xdr:row>0</xdr:row>
      <xdr:rowOff>2466975</xdr:rowOff>
    </xdr:to>
    <xdr:sp>
      <xdr:nvSpPr>
        <xdr:cNvPr id="38" name="Text Box 1"/>
        <xdr:cNvSpPr txBox="1">
          <a:spLocks noChangeArrowheads="1"/>
        </xdr:cNvSpPr>
      </xdr:nvSpPr>
      <xdr:spPr>
        <a:xfrm>
          <a:off x="4000500" y="24669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2466975</xdr:rowOff>
    </xdr:from>
    <xdr:to>
      <xdr:col>15</xdr:col>
      <xdr:colOff>123825</xdr:colOff>
      <xdr:row>0</xdr:row>
      <xdr:rowOff>2466975</xdr:rowOff>
    </xdr:to>
    <xdr:sp>
      <xdr:nvSpPr>
        <xdr:cNvPr id="39" name="Text Box 1"/>
        <xdr:cNvSpPr txBox="1">
          <a:spLocks noChangeArrowheads="1"/>
        </xdr:cNvSpPr>
      </xdr:nvSpPr>
      <xdr:spPr>
        <a:xfrm>
          <a:off x="4000500" y="24669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2466975</xdr:rowOff>
    </xdr:from>
    <xdr:to>
      <xdr:col>15</xdr:col>
      <xdr:colOff>123825</xdr:colOff>
      <xdr:row>0</xdr:row>
      <xdr:rowOff>2466975</xdr:rowOff>
    </xdr:to>
    <xdr:sp>
      <xdr:nvSpPr>
        <xdr:cNvPr id="40" name="Text Box 1"/>
        <xdr:cNvSpPr txBox="1">
          <a:spLocks noChangeArrowheads="1"/>
        </xdr:cNvSpPr>
      </xdr:nvSpPr>
      <xdr:spPr>
        <a:xfrm>
          <a:off x="4000500" y="24669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2466975</xdr:rowOff>
    </xdr:from>
    <xdr:to>
      <xdr:col>15</xdr:col>
      <xdr:colOff>123825</xdr:colOff>
      <xdr:row>0</xdr:row>
      <xdr:rowOff>2466975</xdr:rowOff>
    </xdr:to>
    <xdr:sp>
      <xdr:nvSpPr>
        <xdr:cNvPr id="41" name="Text Box 1"/>
        <xdr:cNvSpPr txBox="1">
          <a:spLocks noChangeArrowheads="1"/>
        </xdr:cNvSpPr>
      </xdr:nvSpPr>
      <xdr:spPr>
        <a:xfrm>
          <a:off x="4000500" y="24669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2466975</xdr:rowOff>
    </xdr:from>
    <xdr:to>
      <xdr:col>15</xdr:col>
      <xdr:colOff>123825</xdr:colOff>
      <xdr:row>0</xdr:row>
      <xdr:rowOff>2466975</xdr:rowOff>
    </xdr:to>
    <xdr:sp>
      <xdr:nvSpPr>
        <xdr:cNvPr id="42" name="Text Box 1"/>
        <xdr:cNvSpPr txBox="1">
          <a:spLocks noChangeArrowheads="1"/>
        </xdr:cNvSpPr>
      </xdr:nvSpPr>
      <xdr:spPr>
        <a:xfrm>
          <a:off x="4000500" y="24669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2466975</xdr:rowOff>
    </xdr:from>
    <xdr:to>
      <xdr:col>15</xdr:col>
      <xdr:colOff>123825</xdr:colOff>
      <xdr:row>0</xdr:row>
      <xdr:rowOff>2466975</xdr:rowOff>
    </xdr:to>
    <xdr:sp>
      <xdr:nvSpPr>
        <xdr:cNvPr id="43" name="Text Box 1"/>
        <xdr:cNvSpPr txBox="1">
          <a:spLocks noChangeArrowheads="1"/>
        </xdr:cNvSpPr>
      </xdr:nvSpPr>
      <xdr:spPr>
        <a:xfrm>
          <a:off x="4000500" y="24669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0</xdr:row>
      <xdr:rowOff>0</xdr:rowOff>
    </xdr:from>
    <xdr:to>
      <xdr:col>15</xdr:col>
      <xdr:colOff>238125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95775" y="0"/>
          <a:ext cx="9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142875</xdr:colOff>
      <xdr:row>0</xdr:row>
      <xdr:rowOff>2476500</xdr:rowOff>
    </xdr:from>
    <xdr:to>
      <xdr:col>15</xdr:col>
      <xdr:colOff>123825</xdr:colOff>
      <xdr:row>0</xdr:row>
      <xdr:rowOff>2476500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010025" y="247650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142875</xdr:colOff>
      <xdr:row>0</xdr:row>
      <xdr:rowOff>2476500</xdr:rowOff>
    </xdr:from>
    <xdr:to>
      <xdr:col>15</xdr:col>
      <xdr:colOff>123825</xdr:colOff>
      <xdr:row>0</xdr:row>
      <xdr:rowOff>2476500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010025" y="247650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142875</xdr:colOff>
      <xdr:row>0</xdr:row>
      <xdr:rowOff>2476500</xdr:rowOff>
    </xdr:from>
    <xdr:to>
      <xdr:col>15</xdr:col>
      <xdr:colOff>123825</xdr:colOff>
      <xdr:row>0</xdr:row>
      <xdr:rowOff>2476500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4010025" y="247650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142875</xdr:colOff>
      <xdr:row>0</xdr:row>
      <xdr:rowOff>2476500</xdr:rowOff>
    </xdr:from>
    <xdr:to>
      <xdr:col>15</xdr:col>
      <xdr:colOff>123825</xdr:colOff>
      <xdr:row>0</xdr:row>
      <xdr:rowOff>2476500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4010025" y="247650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142875</xdr:colOff>
      <xdr:row>0</xdr:row>
      <xdr:rowOff>2476500</xdr:rowOff>
    </xdr:from>
    <xdr:to>
      <xdr:col>15</xdr:col>
      <xdr:colOff>123825</xdr:colOff>
      <xdr:row>0</xdr:row>
      <xdr:rowOff>2476500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4010025" y="247650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142875</xdr:colOff>
      <xdr:row>0</xdr:row>
      <xdr:rowOff>2476500</xdr:rowOff>
    </xdr:from>
    <xdr:to>
      <xdr:col>15</xdr:col>
      <xdr:colOff>123825</xdr:colOff>
      <xdr:row>0</xdr:row>
      <xdr:rowOff>2476500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4010025" y="247650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0</xdr:row>
      <xdr:rowOff>0</xdr:rowOff>
    </xdr:from>
    <xdr:to>
      <xdr:col>15</xdr:col>
      <xdr:colOff>228600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86250" y="0"/>
          <a:ext cx="8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15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17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18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19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20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22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23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24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25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26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27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29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30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31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32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33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34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35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36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2486025</xdr:rowOff>
    </xdr:from>
    <xdr:to>
      <xdr:col>15</xdr:col>
      <xdr:colOff>123825</xdr:colOff>
      <xdr:row>0</xdr:row>
      <xdr:rowOff>2486025</xdr:rowOff>
    </xdr:to>
    <xdr:sp>
      <xdr:nvSpPr>
        <xdr:cNvPr id="37" name="Text Box 1"/>
        <xdr:cNvSpPr txBox="1">
          <a:spLocks noChangeArrowheads="1"/>
        </xdr:cNvSpPr>
      </xdr:nvSpPr>
      <xdr:spPr>
        <a:xfrm>
          <a:off x="4000500" y="24860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2466975</xdr:rowOff>
    </xdr:from>
    <xdr:to>
      <xdr:col>15</xdr:col>
      <xdr:colOff>123825</xdr:colOff>
      <xdr:row>0</xdr:row>
      <xdr:rowOff>2466975</xdr:rowOff>
    </xdr:to>
    <xdr:sp>
      <xdr:nvSpPr>
        <xdr:cNvPr id="38" name="Text Box 1"/>
        <xdr:cNvSpPr txBox="1">
          <a:spLocks noChangeArrowheads="1"/>
        </xdr:cNvSpPr>
      </xdr:nvSpPr>
      <xdr:spPr>
        <a:xfrm>
          <a:off x="4000500" y="24669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2466975</xdr:rowOff>
    </xdr:from>
    <xdr:to>
      <xdr:col>15</xdr:col>
      <xdr:colOff>123825</xdr:colOff>
      <xdr:row>0</xdr:row>
      <xdr:rowOff>2466975</xdr:rowOff>
    </xdr:to>
    <xdr:sp>
      <xdr:nvSpPr>
        <xdr:cNvPr id="39" name="Text Box 1"/>
        <xdr:cNvSpPr txBox="1">
          <a:spLocks noChangeArrowheads="1"/>
        </xdr:cNvSpPr>
      </xdr:nvSpPr>
      <xdr:spPr>
        <a:xfrm>
          <a:off x="4000500" y="24669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2466975</xdr:rowOff>
    </xdr:from>
    <xdr:to>
      <xdr:col>15</xdr:col>
      <xdr:colOff>123825</xdr:colOff>
      <xdr:row>0</xdr:row>
      <xdr:rowOff>2466975</xdr:rowOff>
    </xdr:to>
    <xdr:sp>
      <xdr:nvSpPr>
        <xdr:cNvPr id="40" name="Text Box 1"/>
        <xdr:cNvSpPr txBox="1">
          <a:spLocks noChangeArrowheads="1"/>
        </xdr:cNvSpPr>
      </xdr:nvSpPr>
      <xdr:spPr>
        <a:xfrm>
          <a:off x="4000500" y="24669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2466975</xdr:rowOff>
    </xdr:from>
    <xdr:to>
      <xdr:col>15</xdr:col>
      <xdr:colOff>123825</xdr:colOff>
      <xdr:row>0</xdr:row>
      <xdr:rowOff>2466975</xdr:rowOff>
    </xdr:to>
    <xdr:sp>
      <xdr:nvSpPr>
        <xdr:cNvPr id="41" name="Text Box 1"/>
        <xdr:cNvSpPr txBox="1">
          <a:spLocks noChangeArrowheads="1"/>
        </xdr:cNvSpPr>
      </xdr:nvSpPr>
      <xdr:spPr>
        <a:xfrm>
          <a:off x="4000500" y="24669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2466975</xdr:rowOff>
    </xdr:from>
    <xdr:to>
      <xdr:col>15</xdr:col>
      <xdr:colOff>123825</xdr:colOff>
      <xdr:row>0</xdr:row>
      <xdr:rowOff>2466975</xdr:rowOff>
    </xdr:to>
    <xdr:sp>
      <xdr:nvSpPr>
        <xdr:cNvPr id="42" name="Text Box 1"/>
        <xdr:cNvSpPr txBox="1">
          <a:spLocks noChangeArrowheads="1"/>
        </xdr:cNvSpPr>
      </xdr:nvSpPr>
      <xdr:spPr>
        <a:xfrm>
          <a:off x="4000500" y="24669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  <xdr:twoCellAnchor>
    <xdr:from>
      <xdr:col>14</xdr:col>
      <xdr:colOff>133350</xdr:colOff>
      <xdr:row>0</xdr:row>
      <xdr:rowOff>2466975</xdr:rowOff>
    </xdr:from>
    <xdr:to>
      <xdr:col>15</xdr:col>
      <xdr:colOff>123825</xdr:colOff>
      <xdr:row>0</xdr:row>
      <xdr:rowOff>2466975</xdr:rowOff>
    </xdr:to>
    <xdr:sp>
      <xdr:nvSpPr>
        <xdr:cNvPr id="43" name="Text Box 1"/>
        <xdr:cNvSpPr txBox="1">
          <a:spLocks noChangeArrowheads="1"/>
        </xdr:cNvSpPr>
      </xdr:nvSpPr>
      <xdr:spPr>
        <a:xfrm>
          <a:off x="4000500" y="24669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Ректор УО "МГУ им.А.А.Кулешова"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__________________К.М.Бондаренко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"____"  __________2008 г.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Регистрационный №_________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P72"/>
  <sheetViews>
    <sheetView view="pageBreakPreview" zoomScale="80" zoomScaleNormal="75" zoomScaleSheetLayoutView="80" zoomScalePageLayoutView="0" workbookViewId="0" topLeftCell="A8">
      <selection activeCell="A59" sqref="A59:AW59"/>
    </sheetView>
  </sheetViews>
  <sheetFormatPr defaultColWidth="8.875" defaultRowHeight="12.75"/>
  <cols>
    <col min="1" max="26" width="3.625" style="0" customWidth="1"/>
    <col min="27" max="27" width="4.50390625" style="0" customWidth="1"/>
    <col min="28" max="65" width="3.625" style="0" customWidth="1"/>
    <col min="66" max="66" width="8.00390625" style="0" customWidth="1"/>
    <col min="67" max="68" width="3.625" style="0" customWidth="1"/>
  </cols>
  <sheetData>
    <row r="1" spans="1:68" s="1" customFormat="1" ht="273.75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6"/>
      <c r="Q1" s="466"/>
      <c r="R1" s="466"/>
      <c r="S1" s="467" t="s">
        <v>141</v>
      </c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7"/>
      <c r="AT1" s="467"/>
      <c r="AU1" s="467"/>
      <c r="AV1" s="467"/>
      <c r="AW1" s="467"/>
      <c r="AX1" s="467"/>
      <c r="AY1" s="467"/>
      <c r="AZ1" s="467"/>
      <c r="BA1" s="467"/>
      <c r="BB1" s="467"/>
      <c r="BC1" s="467"/>
      <c r="BD1" s="467"/>
      <c r="BE1" s="467"/>
      <c r="BF1" s="467"/>
      <c r="BG1" s="467"/>
      <c r="BH1" s="467"/>
      <c r="BI1" s="468"/>
      <c r="BJ1" s="468"/>
      <c r="BK1" s="468"/>
      <c r="BL1" s="468"/>
      <c r="BM1" s="468"/>
      <c r="BN1" s="468"/>
      <c r="BO1" s="468"/>
      <c r="BP1" s="468"/>
    </row>
    <row r="2" spans="1:68" s="5" customFormat="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4"/>
    </row>
    <row r="3" spans="2:52" s="5" customFormat="1" ht="21">
      <c r="B3" s="469" t="s">
        <v>2</v>
      </c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469"/>
      <c r="AJ3" s="469"/>
      <c r="AK3" s="469"/>
      <c r="AL3" s="469"/>
      <c r="AM3" s="469"/>
      <c r="AN3" s="469"/>
      <c r="AO3" s="469"/>
      <c r="AP3" s="469"/>
      <c r="AQ3" s="469"/>
      <c r="AR3" s="469"/>
      <c r="AS3" s="469"/>
      <c r="AT3" s="469"/>
      <c r="AU3" s="469"/>
      <c r="AV3" s="469"/>
      <c r="AW3" s="469"/>
      <c r="AX3" s="6"/>
      <c r="AY3" s="3"/>
      <c r="AZ3" s="3"/>
    </row>
    <row r="4" spans="1:68" s="5" customFormat="1" ht="18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4"/>
    </row>
    <row r="5" spans="1:68" s="5" customFormat="1" ht="29.25" customHeight="1">
      <c r="A5" s="2"/>
      <c r="B5" s="470" t="s">
        <v>3</v>
      </c>
      <c r="C5" s="471"/>
      <c r="D5" s="471"/>
      <c r="E5" s="471"/>
      <c r="F5" s="472"/>
      <c r="G5" s="476" t="s">
        <v>4</v>
      </c>
      <c r="H5" s="477"/>
      <c r="I5" s="477"/>
      <c r="J5" s="477"/>
      <c r="K5" s="477"/>
      <c r="L5" s="477"/>
      <c r="M5" s="477"/>
      <c r="N5" s="477"/>
      <c r="O5" s="477"/>
      <c r="P5" s="477"/>
      <c r="Q5" s="478"/>
      <c r="R5" s="482" t="s">
        <v>5</v>
      </c>
      <c r="S5" s="482"/>
      <c r="T5" s="482"/>
      <c r="U5" s="482"/>
      <c r="V5" s="482"/>
      <c r="W5" s="482"/>
      <c r="X5" s="482"/>
      <c r="Y5" s="482"/>
      <c r="Z5" s="482"/>
      <c r="AA5" s="482"/>
      <c r="AB5" s="482"/>
      <c r="AC5" s="482"/>
      <c r="AD5" s="482"/>
      <c r="AE5" s="482"/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82"/>
      <c r="AS5" s="482"/>
      <c r="AT5" s="483"/>
      <c r="AU5" s="486" t="s">
        <v>6</v>
      </c>
      <c r="AV5" s="471"/>
      <c r="AW5" s="471"/>
      <c r="AX5" s="471"/>
      <c r="AY5" s="471"/>
      <c r="AZ5" s="471"/>
      <c r="BA5" s="471"/>
      <c r="BB5" s="471"/>
      <c r="BC5" s="471"/>
      <c r="BD5" s="471"/>
      <c r="BE5" s="471"/>
      <c r="BF5" s="471"/>
      <c r="BG5" s="471"/>
      <c r="BH5" s="471"/>
      <c r="BI5" s="471"/>
      <c r="BJ5" s="471"/>
      <c r="BK5" s="471"/>
      <c r="BL5" s="471"/>
      <c r="BM5" s="487"/>
      <c r="BN5" s="3"/>
      <c r="BO5" s="3"/>
      <c r="BP5" s="4"/>
    </row>
    <row r="6" spans="1:68" s="5" customFormat="1" ht="43.5" customHeight="1" thickBot="1">
      <c r="A6" s="2"/>
      <c r="B6" s="473"/>
      <c r="C6" s="474"/>
      <c r="D6" s="474"/>
      <c r="E6" s="474"/>
      <c r="F6" s="475"/>
      <c r="G6" s="479"/>
      <c r="H6" s="480"/>
      <c r="I6" s="480"/>
      <c r="J6" s="480"/>
      <c r="K6" s="480"/>
      <c r="L6" s="480"/>
      <c r="M6" s="480"/>
      <c r="N6" s="480"/>
      <c r="O6" s="480"/>
      <c r="P6" s="480"/>
      <c r="Q6" s="481"/>
      <c r="R6" s="484"/>
      <c r="S6" s="484"/>
      <c r="T6" s="484"/>
      <c r="U6" s="484"/>
      <c r="V6" s="484"/>
      <c r="W6" s="484"/>
      <c r="X6" s="484"/>
      <c r="Y6" s="484"/>
      <c r="Z6" s="484"/>
      <c r="AA6" s="484"/>
      <c r="AB6" s="484"/>
      <c r="AC6" s="484"/>
      <c r="AD6" s="484"/>
      <c r="AE6" s="484"/>
      <c r="AF6" s="484"/>
      <c r="AG6" s="484"/>
      <c r="AH6" s="484"/>
      <c r="AI6" s="484"/>
      <c r="AJ6" s="484"/>
      <c r="AK6" s="484"/>
      <c r="AL6" s="484"/>
      <c r="AM6" s="484"/>
      <c r="AN6" s="484"/>
      <c r="AO6" s="484"/>
      <c r="AP6" s="484"/>
      <c r="AQ6" s="484"/>
      <c r="AR6" s="484"/>
      <c r="AS6" s="484"/>
      <c r="AT6" s="485"/>
      <c r="AU6" s="473" t="s">
        <v>7</v>
      </c>
      <c r="AV6" s="474"/>
      <c r="AW6" s="474"/>
      <c r="AX6" s="474"/>
      <c r="AY6" s="474"/>
      <c r="AZ6" s="474"/>
      <c r="BA6" s="474"/>
      <c r="BB6" s="488" t="s">
        <v>8</v>
      </c>
      <c r="BC6" s="489"/>
      <c r="BD6" s="489"/>
      <c r="BE6" s="489"/>
      <c r="BF6" s="489"/>
      <c r="BG6" s="490"/>
      <c r="BH6" s="491" t="s">
        <v>9</v>
      </c>
      <c r="BI6" s="491"/>
      <c r="BJ6" s="491"/>
      <c r="BK6" s="491"/>
      <c r="BL6" s="491"/>
      <c r="BM6" s="492"/>
      <c r="BN6" s="3"/>
      <c r="BO6" s="3"/>
      <c r="BP6" s="4"/>
    </row>
    <row r="7" spans="1:68" s="5" customFormat="1" ht="21">
      <c r="A7" s="2"/>
      <c r="B7" s="462" t="s">
        <v>10</v>
      </c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I7" s="463"/>
      <c r="AJ7" s="463"/>
      <c r="AK7" s="463"/>
      <c r="AL7" s="463"/>
      <c r="AM7" s="463"/>
      <c r="AN7" s="463"/>
      <c r="AO7" s="463"/>
      <c r="AP7" s="463"/>
      <c r="AQ7" s="463"/>
      <c r="AR7" s="463"/>
      <c r="AS7" s="463"/>
      <c r="AT7" s="463"/>
      <c r="AU7" s="463"/>
      <c r="AV7" s="463"/>
      <c r="AW7" s="463"/>
      <c r="AX7" s="463"/>
      <c r="AY7" s="463"/>
      <c r="AZ7" s="463"/>
      <c r="BA7" s="463"/>
      <c r="BB7" s="463"/>
      <c r="BC7" s="463"/>
      <c r="BD7" s="463"/>
      <c r="BE7" s="463"/>
      <c r="BF7" s="463"/>
      <c r="BG7" s="463"/>
      <c r="BH7" s="463"/>
      <c r="BI7" s="463"/>
      <c r="BJ7" s="463"/>
      <c r="BK7" s="463"/>
      <c r="BL7" s="463"/>
      <c r="BM7" s="464"/>
      <c r="BN7" s="3"/>
      <c r="BO7" s="3"/>
      <c r="BP7" s="4"/>
    </row>
    <row r="8" spans="1:68" s="5" customFormat="1" ht="23.25">
      <c r="A8" s="2"/>
      <c r="B8" s="451" t="s">
        <v>30</v>
      </c>
      <c r="C8" s="438"/>
      <c r="D8" s="438"/>
      <c r="E8" s="438"/>
      <c r="F8" s="439"/>
      <c r="G8" s="440" t="s">
        <v>31</v>
      </c>
      <c r="H8" s="441"/>
      <c r="I8" s="441"/>
      <c r="J8" s="441"/>
      <c r="K8" s="441"/>
      <c r="L8" s="441"/>
      <c r="M8" s="441"/>
      <c r="N8" s="441"/>
      <c r="O8" s="441"/>
      <c r="P8" s="441"/>
      <c r="Q8" s="442"/>
      <c r="R8" s="443" t="s">
        <v>32</v>
      </c>
      <c r="S8" s="443"/>
      <c r="T8" s="443"/>
      <c r="U8" s="443"/>
      <c r="V8" s="443"/>
      <c r="W8" s="443"/>
      <c r="X8" s="443"/>
      <c r="Y8" s="443"/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4"/>
      <c r="AU8" s="445">
        <f>BB8+BH8</f>
        <v>918</v>
      </c>
      <c r="AV8" s="446"/>
      <c r="AW8" s="446"/>
      <c r="AX8" s="446"/>
      <c r="AY8" s="446"/>
      <c r="AZ8" s="446"/>
      <c r="BA8" s="446"/>
      <c r="BB8" s="447">
        <f>AH52</f>
        <v>324</v>
      </c>
      <c r="BC8" s="448"/>
      <c r="BD8" s="448"/>
      <c r="BE8" s="448"/>
      <c r="BF8" s="448"/>
      <c r="BG8" s="449"/>
      <c r="BH8" s="448">
        <f>AK53+AK52-BH9</f>
        <v>594</v>
      </c>
      <c r="BI8" s="448"/>
      <c r="BJ8" s="448"/>
      <c r="BK8" s="448"/>
      <c r="BL8" s="448"/>
      <c r="BM8" s="450"/>
      <c r="BN8" s="3"/>
      <c r="BO8" s="3"/>
      <c r="BP8" s="4"/>
    </row>
    <row r="9" spans="1:68" s="5" customFormat="1" ht="23.25">
      <c r="A9" s="2"/>
      <c r="B9" s="437">
        <v>19</v>
      </c>
      <c r="C9" s="438"/>
      <c r="D9" s="438"/>
      <c r="E9" s="438"/>
      <c r="F9" s="439"/>
      <c r="G9" s="440" t="s">
        <v>142</v>
      </c>
      <c r="H9" s="441"/>
      <c r="I9" s="441"/>
      <c r="J9" s="441"/>
      <c r="K9" s="441"/>
      <c r="L9" s="441"/>
      <c r="M9" s="441"/>
      <c r="N9" s="441"/>
      <c r="O9" s="441"/>
      <c r="P9" s="441"/>
      <c r="Q9" s="442"/>
      <c r="R9" s="443" t="s">
        <v>15</v>
      </c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443"/>
      <c r="AM9" s="443"/>
      <c r="AN9" s="443"/>
      <c r="AO9" s="443"/>
      <c r="AP9" s="443"/>
      <c r="AQ9" s="443"/>
      <c r="AR9" s="443"/>
      <c r="AS9" s="443"/>
      <c r="AT9" s="444"/>
      <c r="AU9" s="445">
        <f>BB9+BH9</f>
        <v>108</v>
      </c>
      <c r="AV9" s="446"/>
      <c r="AW9" s="446"/>
      <c r="AX9" s="446"/>
      <c r="AY9" s="446"/>
      <c r="AZ9" s="446"/>
      <c r="BA9" s="446"/>
      <c r="BB9" s="447"/>
      <c r="BC9" s="448"/>
      <c r="BD9" s="448"/>
      <c r="BE9" s="448"/>
      <c r="BF9" s="448"/>
      <c r="BG9" s="449"/>
      <c r="BH9" s="448">
        <v>108</v>
      </c>
      <c r="BI9" s="448"/>
      <c r="BJ9" s="448"/>
      <c r="BK9" s="448"/>
      <c r="BL9" s="448"/>
      <c r="BM9" s="450"/>
      <c r="BN9" s="3"/>
      <c r="BO9" s="3"/>
      <c r="BP9" s="4"/>
    </row>
    <row r="10" spans="1:68" s="5" customFormat="1" ht="23.25">
      <c r="A10" s="2"/>
      <c r="B10" s="437">
        <v>20</v>
      </c>
      <c r="C10" s="438"/>
      <c r="D10" s="438"/>
      <c r="E10" s="438"/>
      <c r="F10" s="439"/>
      <c r="G10" s="440" t="s">
        <v>142</v>
      </c>
      <c r="H10" s="441"/>
      <c r="I10" s="441"/>
      <c r="J10" s="441"/>
      <c r="K10" s="441"/>
      <c r="L10" s="441"/>
      <c r="M10" s="441"/>
      <c r="N10" s="441"/>
      <c r="O10" s="441"/>
      <c r="P10" s="441"/>
      <c r="Q10" s="442"/>
      <c r="R10" s="443" t="s">
        <v>35</v>
      </c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  <c r="AT10" s="444"/>
      <c r="AU10" s="445"/>
      <c r="AV10" s="446"/>
      <c r="AW10" s="446"/>
      <c r="AX10" s="446"/>
      <c r="AY10" s="446"/>
      <c r="AZ10" s="446"/>
      <c r="BA10" s="446"/>
      <c r="BB10" s="447"/>
      <c r="BC10" s="448"/>
      <c r="BD10" s="448"/>
      <c r="BE10" s="448"/>
      <c r="BF10" s="448"/>
      <c r="BG10" s="449"/>
      <c r="BH10" s="448"/>
      <c r="BI10" s="448"/>
      <c r="BJ10" s="448"/>
      <c r="BK10" s="448"/>
      <c r="BL10" s="448"/>
      <c r="BM10" s="450"/>
      <c r="BN10" s="3"/>
      <c r="BO10" s="3"/>
      <c r="BP10" s="4"/>
    </row>
    <row r="11" spans="1:68" s="5" customFormat="1" ht="23.25">
      <c r="A11" s="2"/>
      <c r="B11" s="451" t="s">
        <v>143</v>
      </c>
      <c r="C11" s="438"/>
      <c r="D11" s="438"/>
      <c r="E11" s="438"/>
      <c r="F11" s="439"/>
      <c r="G11" s="440" t="s">
        <v>144</v>
      </c>
      <c r="H11" s="441"/>
      <c r="I11" s="441"/>
      <c r="J11" s="441"/>
      <c r="K11" s="441"/>
      <c r="L11" s="441"/>
      <c r="M11" s="441"/>
      <c r="N11" s="441"/>
      <c r="O11" s="441"/>
      <c r="P11" s="441"/>
      <c r="Q11" s="442"/>
      <c r="R11" s="443" t="s">
        <v>32</v>
      </c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  <c r="AJ11" s="443"/>
      <c r="AK11" s="443"/>
      <c r="AL11" s="443"/>
      <c r="AM11" s="443"/>
      <c r="AN11" s="443"/>
      <c r="AO11" s="443"/>
      <c r="AP11" s="443"/>
      <c r="AQ11" s="443"/>
      <c r="AR11" s="443"/>
      <c r="AS11" s="443"/>
      <c r="AT11" s="444"/>
      <c r="AU11" s="445">
        <f>BB11+BH11</f>
        <v>1026</v>
      </c>
      <c r="AV11" s="446"/>
      <c r="AW11" s="446"/>
      <c r="AX11" s="446"/>
      <c r="AY11" s="446"/>
      <c r="AZ11" s="446"/>
      <c r="BA11" s="446"/>
      <c r="BB11" s="447">
        <f>AP52</f>
        <v>342</v>
      </c>
      <c r="BC11" s="448"/>
      <c r="BD11" s="448"/>
      <c r="BE11" s="448"/>
      <c r="BF11" s="448"/>
      <c r="BG11" s="449"/>
      <c r="BH11" s="448">
        <f>AS53+AS52-BH12</f>
        <v>684</v>
      </c>
      <c r="BI11" s="448"/>
      <c r="BJ11" s="448"/>
      <c r="BK11" s="448"/>
      <c r="BL11" s="448"/>
      <c r="BM11" s="450"/>
      <c r="BN11" s="3"/>
      <c r="BO11" s="3"/>
      <c r="BP11" s="4"/>
    </row>
    <row r="12" spans="1:68" s="5" customFormat="1" ht="23.25">
      <c r="A12" s="2"/>
      <c r="B12" s="451" t="s">
        <v>27</v>
      </c>
      <c r="C12" s="438"/>
      <c r="D12" s="438"/>
      <c r="E12" s="438"/>
      <c r="F12" s="439"/>
      <c r="G12" s="440" t="s">
        <v>145</v>
      </c>
      <c r="H12" s="441"/>
      <c r="I12" s="441"/>
      <c r="J12" s="441"/>
      <c r="K12" s="441"/>
      <c r="L12" s="441"/>
      <c r="M12" s="441"/>
      <c r="N12" s="441"/>
      <c r="O12" s="441"/>
      <c r="P12" s="441"/>
      <c r="Q12" s="442"/>
      <c r="R12" s="443" t="s">
        <v>15</v>
      </c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3"/>
      <c r="AN12" s="443"/>
      <c r="AO12" s="443"/>
      <c r="AP12" s="443"/>
      <c r="AQ12" s="443"/>
      <c r="AR12" s="443"/>
      <c r="AS12" s="443"/>
      <c r="AT12" s="444"/>
      <c r="AU12" s="445">
        <f>BB12+BH12</f>
        <v>162</v>
      </c>
      <c r="AV12" s="446"/>
      <c r="AW12" s="446"/>
      <c r="AX12" s="446"/>
      <c r="AY12" s="446"/>
      <c r="AZ12" s="446"/>
      <c r="BA12" s="446"/>
      <c r="BB12" s="447"/>
      <c r="BC12" s="448"/>
      <c r="BD12" s="448"/>
      <c r="BE12" s="448"/>
      <c r="BF12" s="448"/>
      <c r="BG12" s="449"/>
      <c r="BH12" s="448">
        <v>162</v>
      </c>
      <c r="BI12" s="448"/>
      <c r="BJ12" s="448"/>
      <c r="BK12" s="448"/>
      <c r="BL12" s="448"/>
      <c r="BM12" s="450"/>
      <c r="BN12" s="3"/>
      <c r="BO12" s="3"/>
      <c r="BP12" s="4"/>
    </row>
    <row r="13" spans="1:68" s="5" customFormat="1" ht="23.25">
      <c r="A13" s="2"/>
      <c r="B13" s="451" t="s">
        <v>146</v>
      </c>
      <c r="C13" s="438"/>
      <c r="D13" s="438"/>
      <c r="E13" s="438"/>
      <c r="F13" s="439"/>
      <c r="G13" s="440" t="s">
        <v>147</v>
      </c>
      <c r="H13" s="441"/>
      <c r="I13" s="441"/>
      <c r="J13" s="441"/>
      <c r="K13" s="441"/>
      <c r="L13" s="441"/>
      <c r="M13" s="441"/>
      <c r="N13" s="441"/>
      <c r="O13" s="441"/>
      <c r="P13" s="441"/>
      <c r="Q13" s="442"/>
      <c r="R13" s="443" t="s">
        <v>26</v>
      </c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443"/>
      <c r="AN13" s="443"/>
      <c r="AO13" s="443"/>
      <c r="AP13" s="443"/>
      <c r="AQ13" s="443"/>
      <c r="AR13" s="443"/>
      <c r="AS13" s="443"/>
      <c r="AT13" s="444"/>
      <c r="AU13" s="445">
        <f>BB13+BH13</f>
        <v>108</v>
      </c>
      <c r="AV13" s="446"/>
      <c r="AW13" s="446"/>
      <c r="AX13" s="446"/>
      <c r="AY13" s="446"/>
      <c r="AZ13" s="446"/>
      <c r="BA13" s="446"/>
      <c r="BB13" s="447"/>
      <c r="BC13" s="448"/>
      <c r="BD13" s="448"/>
      <c r="BE13" s="448"/>
      <c r="BF13" s="448"/>
      <c r="BG13" s="449"/>
      <c r="BH13" s="448">
        <f>AS54</f>
        <v>108</v>
      </c>
      <c r="BI13" s="448"/>
      <c r="BJ13" s="448"/>
      <c r="BK13" s="448"/>
      <c r="BL13" s="448"/>
      <c r="BM13" s="450"/>
      <c r="BN13" s="3"/>
      <c r="BO13" s="3"/>
      <c r="BP13" s="4"/>
    </row>
    <row r="14" spans="1:68" s="5" customFormat="1" ht="24" thickBot="1">
      <c r="A14" s="2"/>
      <c r="B14" s="423" t="s">
        <v>148</v>
      </c>
      <c r="C14" s="424"/>
      <c r="D14" s="424"/>
      <c r="E14" s="424"/>
      <c r="F14" s="425"/>
      <c r="G14" s="426" t="s">
        <v>149</v>
      </c>
      <c r="H14" s="427"/>
      <c r="I14" s="427"/>
      <c r="J14" s="427"/>
      <c r="K14" s="427"/>
      <c r="L14" s="427"/>
      <c r="M14" s="427"/>
      <c r="N14" s="427"/>
      <c r="O14" s="427"/>
      <c r="P14" s="427"/>
      <c r="Q14" s="428"/>
      <c r="R14" s="443" t="s">
        <v>35</v>
      </c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443"/>
      <c r="AN14" s="443"/>
      <c r="AO14" s="443"/>
      <c r="AP14" s="443"/>
      <c r="AQ14" s="443"/>
      <c r="AR14" s="443"/>
      <c r="AS14" s="443"/>
      <c r="AT14" s="444"/>
      <c r="AU14" s="445"/>
      <c r="AV14" s="446"/>
      <c r="AW14" s="446"/>
      <c r="AX14" s="446"/>
      <c r="AY14" s="446"/>
      <c r="AZ14" s="446"/>
      <c r="BA14" s="446"/>
      <c r="BB14" s="458"/>
      <c r="BC14" s="459"/>
      <c r="BD14" s="459"/>
      <c r="BE14" s="459"/>
      <c r="BF14" s="459"/>
      <c r="BG14" s="460"/>
      <c r="BH14" s="459"/>
      <c r="BI14" s="459"/>
      <c r="BJ14" s="459"/>
      <c r="BK14" s="459"/>
      <c r="BL14" s="459"/>
      <c r="BM14" s="461"/>
      <c r="BN14" s="3"/>
      <c r="BO14" s="3"/>
      <c r="BP14" s="4"/>
    </row>
    <row r="15" spans="1:68" s="5" customFormat="1" ht="21">
      <c r="A15" s="2"/>
      <c r="B15" s="455" t="s">
        <v>29</v>
      </c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  <c r="AS15" s="456"/>
      <c r="AT15" s="456"/>
      <c r="AU15" s="456"/>
      <c r="AV15" s="456"/>
      <c r="AW15" s="456"/>
      <c r="AX15" s="456"/>
      <c r="AY15" s="456"/>
      <c r="AZ15" s="456"/>
      <c r="BA15" s="456"/>
      <c r="BB15" s="456"/>
      <c r="BC15" s="456"/>
      <c r="BD15" s="456"/>
      <c r="BE15" s="456"/>
      <c r="BF15" s="456"/>
      <c r="BG15" s="456"/>
      <c r="BH15" s="456"/>
      <c r="BI15" s="456"/>
      <c r="BJ15" s="456"/>
      <c r="BK15" s="456"/>
      <c r="BL15" s="456"/>
      <c r="BM15" s="457"/>
      <c r="BN15" s="3"/>
      <c r="BO15" s="3"/>
      <c r="BP15" s="4"/>
    </row>
    <row r="16" spans="1:68" s="5" customFormat="1" ht="23.25">
      <c r="A16" s="2"/>
      <c r="B16" s="451" t="s">
        <v>150</v>
      </c>
      <c r="C16" s="438"/>
      <c r="D16" s="438"/>
      <c r="E16" s="438"/>
      <c r="F16" s="439"/>
      <c r="G16" s="440" t="s">
        <v>31</v>
      </c>
      <c r="H16" s="441"/>
      <c r="I16" s="441"/>
      <c r="J16" s="441"/>
      <c r="K16" s="441"/>
      <c r="L16" s="441"/>
      <c r="M16" s="441"/>
      <c r="N16" s="441"/>
      <c r="O16" s="441" t="s">
        <v>32</v>
      </c>
      <c r="P16" s="441"/>
      <c r="Q16" s="442"/>
      <c r="R16" s="443" t="s">
        <v>32</v>
      </c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3"/>
      <c r="AJ16" s="443"/>
      <c r="AK16" s="443"/>
      <c r="AL16" s="443"/>
      <c r="AM16" s="443"/>
      <c r="AN16" s="443"/>
      <c r="AO16" s="443"/>
      <c r="AP16" s="443"/>
      <c r="AQ16" s="443"/>
      <c r="AR16" s="443"/>
      <c r="AS16" s="443"/>
      <c r="AT16" s="444"/>
      <c r="AU16" s="445">
        <f>BB16+BH16</f>
        <v>972</v>
      </c>
      <c r="AV16" s="446"/>
      <c r="AW16" s="446"/>
      <c r="AX16" s="446"/>
      <c r="AY16" s="446"/>
      <c r="AZ16" s="446"/>
      <c r="BA16" s="446"/>
      <c r="BB16" s="447">
        <f>AX52</f>
        <v>266</v>
      </c>
      <c r="BC16" s="448"/>
      <c r="BD16" s="448"/>
      <c r="BE16" s="448"/>
      <c r="BF16" s="448"/>
      <c r="BG16" s="449"/>
      <c r="BH16" s="448">
        <f>BA53+BA52-BH17</f>
        <v>706</v>
      </c>
      <c r="BI16" s="448"/>
      <c r="BJ16" s="448"/>
      <c r="BK16" s="448"/>
      <c r="BL16" s="448"/>
      <c r="BM16" s="450"/>
      <c r="BN16" s="3"/>
      <c r="BO16" s="3"/>
      <c r="BP16" s="4"/>
    </row>
    <row r="17" spans="1:68" s="5" customFormat="1" ht="23.25">
      <c r="A17" s="2"/>
      <c r="B17" s="437" t="s">
        <v>151</v>
      </c>
      <c r="C17" s="438"/>
      <c r="D17" s="438"/>
      <c r="E17" s="438"/>
      <c r="F17" s="439"/>
      <c r="G17" s="440" t="s">
        <v>19</v>
      </c>
      <c r="H17" s="441"/>
      <c r="I17" s="441"/>
      <c r="J17" s="441"/>
      <c r="K17" s="441"/>
      <c r="L17" s="441"/>
      <c r="M17" s="441"/>
      <c r="N17" s="441"/>
      <c r="O17" s="441"/>
      <c r="P17" s="441"/>
      <c r="Q17" s="442"/>
      <c r="R17" s="443" t="s">
        <v>15</v>
      </c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3"/>
      <c r="AM17" s="443"/>
      <c r="AN17" s="443"/>
      <c r="AO17" s="443"/>
      <c r="AP17" s="443"/>
      <c r="AQ17" s="443"/>
      <c r="AR17" s="443"/>
      <c r="AS17" s="443"/>
      <c r="AT17" s="444"/>
      <c r="AU17" s="445">
        <f aca="true" t="shared" si="0" ref="AU17:AU22">BB17+BH17</f>
        <v>108</v>
      </c>
      <c r="AV17" s="446"/>
      <c r="AW17" s="446"/>
      <c r="AX17" s="446"/>
      <c r="AY17" s="446"/>
      <c r="AZ17" s="446"/>
      <c r="BA17" s="446"/>
      <c r="BB17" s="447"/>
      <c r="BC17" s="448"/>
      <c r="BD17" s="448"/>
      <c r="BE17" s="448"/>
      <c r="BF17" s="448"/>
      <c r="BG17" s="449"/>
      <c r="BH17" s="448">
        <v>108</v>
      </c>
      <c r="BI17" s="448"/>
      <c r="BJ17" s="448"/>
      <c r="BK17" s="448"/>
      <c r="BL17" s="448"/>
      <c r="BM17" s="450"/>
      <c r="BN17" s="3"/>
      <c r="BO17" s="3"/>
      <c r="BP17" s="4"/>
    </row>
    <row r="18" spans="1:68" s="5" customFormat="1" ht="23.25">
      <c r="A18" s="2"/>
      <c r="B18" s="437">
        <v>73</v>
      </c>
      <c r="C18" s="438"/>
      <c r="D18" s="438"/>
      <c r="E18" s="438"/>
      <c r="F18" s="439"/>
      <c r="G18" s="440" t="s">
        <v>142</v>
      </c>
      <c r="H18" s="441"/>
      <c r="I18" s="441"/>
      <c r="J18" s="441"/>
      <c r="K18" s="441"/>
      <c r="L18" s="441"/>
      <c r="M18" s="441"/>
      <c r="N18" s="441"/>
      <c r="O18" s="441" t="s">
        <v>35</v>
      </c>
      <c r="P18" s="441"/>
      <c r="Q18" s="442"/>
      <c r="R18" s="443" t="s">
        <v>35</v>
      </c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443"/>
      <c r="AK18" s="443"/>
      <c r="AL18" s="443"/>
      <c r="AM18" s="443"/>
      <c r="AN18" s="443"/>
      <c r="AO18" s="443"/>
      <c r="AP18" s="443"/>
      <c r="AQ18" s="443"/>
      <c r="AR18" s="443"/>
      <c r="AS18" s="443"/>
      <c r="AT18" s="444"/>
      <c r="AU18" s="445"/>
      <c r="AV18" s="446"/>
      <c r="AW18" s="446"/>
      <c r="AX18" s="446"/>
      <c r="AY18" s="446"/>
      <c r="AZ18" s="446"/>
      <c r="BA18" s="446"/>
      <c r="BB18" s="447"/>
      <c r="BC18" s="448"/>
      <c r="BD18" s="448"/>
      <c r="BE18" s="448"/>
      <c r="BF18" s="448"/>
      <c r="BG18" s="449"/>
      <c r="BH18" s="448"/>
      <c r="BI18" s="448"/>
      <c r="BJ18" s="448"/>
      <c r="BK18" s="448"/>
      <c r="BL18" s="448"/>
      <c r="BM18" s="450"/>
      <c r="BN18" s="3"/>
      <c r="BO18" s="3"/>
      <c r="BP18" s="4"/>
    </row>
    <row r="19" spans="1:68" s="5" customFormat="1" ht="23.25">
      <c r="A19" s="2"/>
      <c r="B19" s="452" t="s">
        <v>152</v>
      </c>
      <c r="C19" s="453"/>
      <c r="D19" s="453"/>
      <c r="E19" s="453"/>
      <c r="F19" s="454"/>
      <c r="G19" s="440" t="s">
        <v>153</v>
      </c>
      <c r="H19" s="441"/>
      <c r="I19" s="441"/>
      <c r="J19" s="441"/>
      <c r="K19" s="441"/>
      <c r="L19" s="441"/>
      <c r="M19" s="441"/>
      <c r="N19" s="441"/>
      <c r="O19" s="441" t="s">
        <v>26</v>
      </c>
      <c r="P19" s="441"/>
      <c r="Q19" s="442"/>
      <c r="R19" s="443" t="s">
        <v>26</v>
      </c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3"/>
      <c r="AQ19" s="443"/>
      <c r="AR19" s="443"/>
      <c r="AS19" s="443"/>
      <c r="AT19" s="444"/>
      <c r="AU19" s="445">
        <f>BB19+BH19</f>
        <v>432</v>
      </c>
      <c r="AV19" s="446"/>
      <c r="AW19" s="446"/>
      <c r="AX19" s="446"/>
      <c r="AY19" s="446"/>
      <c r="AZ19" s="446"/>
      <c r="BA19" s="446"/>
      <c r="BB19" s="447"/>
      <c r="BC19" s="448"/>
      <c r="BD19" s="448"/>
      <c r="BE19" s="448"/>
      <c r="BF19" s="448"/>
      <c r="BG19" s="449"/>
      <c r="BH19" s="448">
        <f>BI54</f>
        <v>432</v>
      </c>
      <c r="BI19" s="448"/>
      <c r="BJ19" s="448"/>
      <c r="BK19" s="448"/>
      <c r="BL19" s="448"/>
      <c r="BM19" s="450"/>
      <c r="BN19" s="3"/>
      <c r="BO19" s="3"/>
      <c r="BP19" s="4"/>
    </row>
    <row r="20" spans="1:68" s="5" customFormat="1" ht="23.25">
      <c r="A20" s="2"/>
      <c r="B20" s="451" t="s">
        <v>154</v>
      </c>
      <c r="C20" s="438"/>
      <c r="D20" s="438"/>
      <c r="E20" s="438"/>
      <c r="F20" s="439"/>
      <c r="G20" s="440" t="s">
        <v>155</v>
      </c>
      <c r="H20" s="441"/>
      <c r="I20" s="441"/>
      <c r="J20" s="441"/>
      <c r="K20" s="441"/>
      <c r="L20" s="441"/>
      <c r="M20" s="441"/>
      <c r="N20" s="441"/>
      <c r="O20" s="441"/>
      <c r="P20" s="441"/>
      <c r="Q20" s="442"/>
      <c r="R20" s="443" t="s">
        <v>32</v>
      </c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  <c r="AT20" s="444"/>
      <c r="AU20" s="445">
        <f>BB20+BH20</f>
        <v>378</v>
      </c>
      <c r="AV20" s="446"/>
      <c r="AW20" s="446"/>
      <c r="AX20" s="446"/>
      <c r="AY20" s="446"/>
      <c r="AZ20" s="446"/>
      <c r="BA20" s="446"/>
      <c r="BB20" s="447">
        <f>BF52</f>
        <v>78</v>
      </c>
      <c r="BC20" s="448"/>
      <c r="BD20" s="448"/>
      <c r="BE20" s="448"/>
      <c r="BF20" s="448"/>
      <c r="BG20" s="449"/>
      <c r="BH20" s="448">
        <f>BI52+BI53-BH21</f>
        <v>300</v>
      </c>
      <c r="BI20" s="448"/>
      <c r="BJ20" s="448"/>
      <c r="BK20" s="448"/>
      <c r="BL20" s="448"/>
      <c r="BM20" s="450"/>
      <c r="BN20" s="3"/>
      <c r="BO20" s="3"/>
      <c r="BP20" s="4"/>
    </row>
    <row r="21" spans="1:68" s="8" customFormat="1" ht="23.25">
      <c r="A21" s="7"/>
      <c r="B21" s="437">
        <v>89</v>
      </c>
      <c r="C21" s="438"/>
      <c r="D21" s="438"/>
      <c r="E21" s="438"/>
      <c r="F21" s="439"/>
      <c r="G21" s="440" t="s">
        <v>156</v>
      </c>
      <c r="H21" s="441"/>
      <c r="I21" s="441"/>
      <c r="J21" s="441"/>
      <c r="K21" s="441"/>
      <c r="L21" s="441"/>
      <c r="M21" s="441"/>
      <c r="N21" s="441"/>
      <c r="O21" s="441" t="s">
        <v>15</v>
      </c>
      <c r="P21" s="441"/>
      <c r="Q21" s="442"/>
      <c r="R21" s="443" t="s">
        <v>15</v>
      </c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4"/>
      <c r="AU21" s="445">
        <f t="shared" si="0"/>
        <v>54</v>
      </c>
      <c r="AV21" s="446"/>
      <c r="AW21" s="446"/>
      <c r="AX21" s="446"/>
      <c r="AY21" s="446"/>
      <c r="AZ21" s="446"/>
      <c r="BA21" s="446"/>
      <c r="BB21" s="447"/>
      <c r="BC21" s="448"/>
      <c r="BD21" s="448"/>
      <c r="BE21" s="448"/>
      <c r="BF21" s="448"/>
      <c r="BG21" s="449"/>
      <c r="BH21" s="448">
        <v>54</v>
      </c>
      <c r="BI21" s="448"/>
      <c r="BJ21" s="448"/>
      <c r="BK21" s="448"/>
      <c r="BL21" s="448"/>
      <c r="BM21" s="450"/>
      <c r="BN21" s="11"/>
      <c r="BO21" s="11"/>
      <c r="BP21" s="60"/>
    </row>
    <row r="22" spans="1:68" s="5" customFormat="1" ht="24" thickBot="1">
      <c r="A22" s="2"/>
      <c r="B22" s="423" t="s">
        <v>157</v>
      </c>
      <c r="C22" s="424"/>
      <c r="D22" s="424"/>
      <c r="E22" s="424"/>
      <c r="F22" s="425"/>
      <c r="G22" s="426" t="s">
        <v>40</v>
      </c>
      <c r="H22" s="427"/>
      <c r="I22" s="427"/>
      <c r="J22" s="427"/>
      <c r="K22" s="427"/>
      <c r="L22" s="427"/>
      <c r="M22" s="427"/>
      <c r="N22" s="427"/>
      <c r="O22" s="427" t="s">
        <v>41</v>
      </c>
      <c r="P22" s="427"/>
      <c r="Q22" s="428"/>
      <c r="R22" s="429" t="s">
        <v>41</v>
      </c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429"/>
      <c r="AN22" s="429"/>
      <c r="AO22" s="429"/>
      <c r="AP22" s="429"/>
      <c r="AQ22" s="429"/>
      <c r="AR22" s="429"/>
      <c r="AS22" s="429"/>
      <c r="AT22" s="430"/>
      <c r="AU22" s="431">
        <f t="shared" si="0"/>
        <v>378</v>
      </c>
      <c r="AV22" s="432"/>
      <c r="AW22" s="432"/>
      <c r="AX22" s="432"/>
      <c r="AY22" s="432"/>
      <c r="AZ22" s="432"/>
      <c r="BA22" s="432"/>
      <c r="BB22" s="433"/>
      <c r="BC22" s="434"/>
      <c r="BD22" s="434"/>
      <c r="BE22" s="434"/>
      <c r="BF22" s="434"/>
      <c r="BG22" s="435"/>
      <c r="BH22" s="434">
        <v>378</v>
      </c>
      <c r="BI22" s="434"/>
      <c r="BJ22" s="434"/>
      <c r="BK22" s="434"/>
      <c r="BL22" s="434"/>
      <c r="BM22" s="436"/>
      <c r="BN22" s="3"/>
      <c r="BO22" s="3"/>
      <c r="BP22" s="4"/>
    </row>
    <row r="23" spans="1:68" s="5" customFormat="1" ht="24" thickBot="1">
      <c r="A23" s="2"/>
      <c r="B23" s="412"/>
      <c r="C23" s="412"/>
      <c r="D23" s="412"/>
      <c r="E23" s="412"/>
      <c r="F23" s="412"/>
      <c r="G23" s="413"/>
      <c r="H23" s="413"/>
      <c r="I23" s="413"/>
      <c r="J23" s="413"/>
      <c r="K23" s="413"/>
      <c r="L23" s="413"/>
      <c r="M23" s="413"/>
      <c r="N23" s="413"/>
      <c r="O23" s="8"/>
      <c r="P23" s="9"/>
      <c r="Q23" s="9"/>
      <c r="R23" s="414" t="s">
        <v>42</v>
      </c>
      <c r="S23" s="415"/>
      <c r="T23" s="415"/>
      <c r="U23" s="415"/>
      <c r="V23" s="415"/>
      <c r="W23" s="415"/>
      <c r="X23" s="415"/>
      <c r="Y23" s="415"/>
      <c r="Z23" s="415"/>
      <c r="AA23" s="415"/>
      <c r="AB23" s="415"/>
      <c r="AC23" s="415"/>
      <c r="AD23" s="415"/>
      <c r="AE23" s="415"/>
      <c r="AF23" s="415"/>
      <c r="AG23" s="415"/>
      <c r="AH23" s="415"/>
      <c r="AI23" s="415"/>
      <c r="AJ23" s="415"/>
      <c r="AK23" s="415"/>
      <c r="AL23" s="415"/>
      <c r="AM23" s="415"/>
      <c r="AN23" s="415"/>
      <c r="AO23" s="415"/>
      <c r="AP23" s="415"/>
      <c r="AQ23" s="415"/>
      <c r="AR23" s="415"/>
      <c r="AS23" s="415"/>
      <c r="AT23" s="416"/>
      <c r="AU23" s="417">
        <f>SUM(AU8:BA14)+SUM(AU16:BA22)</f>
        <v>4644</v>
      </c>
      <c r="AV23" s="418"/>
      <c r="AW23" s="418"/>
      <c r="AX23" s="418"/>
      <c r="AY23" s="418"/>
      <c r="AZ23" s="418"/>
      <c r="BA23" s="418"/>
      <c r="BB23" s="419">
        <f>SUM(BB8:BG14)+SUM(BB16:BG22)</f>
        <v>1010</v>
      </c>
      <c r="BC23" s="420"/>
      <c r="BD23" s="420"/>
      <c r="BE23" s="420"/>
      <c r="BF23" s="420"/>
      <c r="BG23" s="421"/>
      <c r="BH23" s="420">
        <f>SUM(BH8:BM14)+SUM(BH16:BM22)</f>
        <v>3634</v>
      </c>
      <c r="BI23" s="420"/>
      <c r="BJ23" s="420"/>
      <c r="BK23" s="420"/>
      <c r="BL23" s="420"/>
      <c r="BM23" s="422"/>
      <c r="BN23" s="3"/>
      <c r="BO23" s="3"/>
      <c r="BP23" s="4"/>
    </row>
    <row r="24" spans="1:68" s="13" customFormat="1" ht="18">
      <c r="A24" s="61" t="s">
        <v>43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12"/>
      <c r="BO24" s="12"/>
      <c r="BP24" s="12"/>
    </row>
    <row r="25" spans="1:68" s="16" customFormat="1" ht="1.5" customHeight="1" thickBot="1">
      <c r="A25" s="61"/>
      <c r="B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15"/>
      <c r="BO25" s="15"/>
      <c r="BP25" s="15"/>
    </row>
    <row r="26" spans="1:68" s="16" customFormat="1" ht="30.75" customHeight="1" thickBot="1">
      <c r="A26" s="366" t="s">
        <v>44</v>
      </c>
      <c r="B26" s="367"/>
      <c r="C26" s="372" t="s">
        <v>45</v>
      </c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4"/>
      <c r="X26" s="366" t="s">
        <v>46</v>
      </c>
      <c r="Y26" s="379"/>
      <c r="Z26" s="379"/>
      <c r="AA26" s="367"/>
      <c r="AB26" s="381" t="s">
        <v>47</v>
      </c>
      <c r="AC26" s="382"/>
      <c r="AD26" s="382"/>
      <c r="AE26" s="382"/>
      <c r="AF26" s="382"/>
      <c r="AG26" s="383"/>
      <c r="AH26" s="381" t="s">
        <v>46</v>
      </c>
      <c r="AI26" s="382"/>
      <c r="AJ26" s="382"/>
      <c r="AK26" s="382"/>
      <c r="AL26" s="382"/>
      <c r="AM26" s="382"/>
      <c r="AN26" s="382"/>
      <c r="AO26" s="382"/>
      <c r="AP26" s="382"/>
      <c r="AQ26" s="382"/>
      <c r="AR26" s="382"/>
      <c r="AS26" s="382"/>
      <c r="AT26" s="382"/>
      <c r="AU26" s="382"/>
      <c r="AV26" s="382"/>
      <c r="AW26" s="382"/>
      <c r="AX26" s="382"/>
      <c r="AY26" s="382"/>
      <c r="AZ26" s="382"/>
      <c r="BA26" s="382"/>
      <c r="BB26" s="382"/>
      <c r="BC26" s="382"/>
      <c r="BD26" s="382"/>
      <c r="BE26" s="382"/>
      <c r="BF26" s="382"/>
      <c r="BG26" s="382"/>
      <c r="BH26" s="382"/>
      <c r="BI26" s="382"/>
      <c r="BJ26" s="382"/>
      <c r="BK26" s="382"/>
      <c r="BL26" s="382"/>
      <c r="BM26" s="383"/>
      <c r="BN26" s="15"/>
      <c r="BO26" s="15"/>
      <c r="BP26" s="15"/>
    </row>
    <row r="27" spans="1:68" s="16" customFormat="1" ht="15.75" customHeight="1" thickBot="1">
      <c r="A27" s="368"/>
      <c r="B27" s="369"/>
      <c r="C27" s="375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6"/>
      <c r="V27" s="376"/>
      <c r="W27" s="377"/>
      <c r="X27" s="370"/>
      <c r="Y27" s="380"/>
      <c r="Z27" s="380"/>
      <c r="AA27" s="371"/>
      <c r="AB27" s="384" t="s">
        <v>48</v>
      </c>
      <c r="AC27" s="385"/>
      <c r="AD27" s="390" t="s">
        <v>49</v>
      </c>
      <c r="AE27" s="391"/>
      <c r="AF27" s="391"/>
      <c r="AG27" s="391"/>
      <c r="AH27" s="372" t="s">
        <v>51</v>
      </c>
      <c r="AI27" s="373"/>
      <c r="AJ27" s="373"/>
      <c r="AK27" s="373"/>
      <c r="AL27" s="373"/>
      <c r="AM27" s="373"/>
      <c r="AN27" s="373"/>
      <c r="AO27" s="374"/>
      <c r="AP27" s="372" t="s">
        <v>52</v>
      </c>
      <c r="AQ27" s="373"/>
      <c r="AR27" s="373"/>
      <c r="AS27" s="373"/>
      <c r="AT27" s="373"/>
      <c r="AU27" s="373"/>
      <c r="AV27" s="373"/>
      <c r="AW27" s="374"/>
      <c r="AX27" s="372" t="s">
        <v>53</v>
      </c>
      <c r="AY27" s="373"/>
      <c r="AZ27" s="373"/>
      <c r="BA27" s="373"/>
      <c r="BB27" s="373"/>
      <c r="BC27" s="373"/>
      <c r="BD27" s="373"/>
      <c r="BE27" s="374"/>
      <c r="BF27" s="372" t="s">
        <v>54</v>
      </c>
      <c r="BG27" s="373"/>
      <c r="BH27" s="373"/>
      <c r="BI27" s="373"/>
      <c r="BJ27" s="373"/>
      <c r="BK27" s="373"/>
      <c r="BL27" s="373"/>
      <c r="BM27" s="374"/>
      <c r="BN27" s="15"/>
      <c r="BO27" s="15"/>
      <c r="BP27" s="15"/>
    </row>
    <row r="28" spans="1:68" s="16" customFormat="1" ht="15" thickBot="1">
      <c r="A28" s="368"/>
      <c r="B28" s="369"/>
      <c r="C28" s="375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392" t="s">
        <v>55</v>
      </c>
      <c r="Y28" s="393"/>
      <c r="Z28" s="398" t="s">
        <v>56</v>
      </c>
      <c r="AA28" s="399"/>
      <c r="AB28" s="386"/>
      <c r="AC28" s="387"/>
      <c r="AD28" s="404" t="s">
        <v>8</v>
      </c>
      <c r="AE28" s="405"/>
      <c r="AF28" s="404" t="s">
        <v>57</v>
      </c>
      <c r="AG28" s="409"/>
      <c r="AH28" s="349">
        <v>18</v>
      </c>
      <c r="AI28" s="350"/>
      <c r="AJ28" s="350"/>
      <c r="AK28" s="351" t="s">
        <v>158</v>
      </c>
      <c r="AL28" s="351"/>
      <c r="AM28" s="351"/>
      <c r="AN28" s="351"/>
      <c r="AO28" s="352"/>
      <c r="AP28" s="349">
        <v>19</v>
      </c>
      <c r="AQ28" s="350"/>
      <c r="AR28" s="350"/>
      <c r="AS28" s="351" t="s">
        <v>158</v>
      </c>
      <c r="AT28" s="351"/>
      <c r="AU28" s="351"/>
      <c r="AV28" s="351"/>
      <c r="AW28" s="352"/>
      <c r="AX28" s="349">
        <v>18</v>
      </c>
      <c r="AY28" s="350"/>
      <c r="AZ28" s="350"/>
      <c r="BA28" s="351" t="s">
        <v>158</v>
      </c>
      <c r="BB28" s="351"/>
      <c r="BC28" s="351"/>
      <c r="BD28" s="351"/>
      <c r="BE28" s="352"/>
      <c r="BF28" s="349">
        <v>7</v>
      </c>
      <c r="BG28" s="350"/>
      <c r="BH28" s="350"/>
      <c r="BI28" s="351" t="s">
        <v>158</v>
      </c>
      <c r="BJ28" s="351"/>
      <c r="BK28" s="351"/>
      <c r="BL28" s="351"/>
      <c r="BM28" s="352"/>
      <c r="BN28" s="15"/>
      <c r="BO28" s="15"/>
      <c r="BP28" s="15"/>
    </row>
    <row r="29" spans="1:68" s="16" customFormat="1" ht="58.5" customHeight="1">
      <c r="A29" s="368"/>
      <c r="B29" s="369"/>
      <c r="C29" s="375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376"/>
      <c r="W29" s="377"/>
      <c r="X29" s="394"/>
      <c r="Y29" s="395"/>
      <c r="Z29" s="400"/>
      <c r="AA29" s="401"/>
      <c r="AB29" s="386"/>
      <c r="AC29" s="387"/>
      <c r="AD29" s="406"/>
      <c r="AE29" s="407"/>
      <c r="AF29" s="406"/>
      <c r="AG29" s="410"/>
      <c r="AH29" s="359" t="s">
        <v>58</v>
      </c>
      <c r="AI29" s="360"/>
      <c r="AJ29" s="361"/>
      <c r="AK29" s="353" t="s">
        <v>59</v>
      </c>
      <c r="AL29" s="353"/>
      <c r="AM29" s="353"/>
      <c r="AN29" s="355" t="s">
        <v>60</v>
      </c>
      <c r="AO29" s="356"/>
      <c r="AP29" s="359" t="s">
        <v>58</v>
      </c>
      <c r="AQ29" s="360"/>
      <c r="AR29" s="361"/>
      <c r="AS29" s="353" t="s">
        <v>59</v>
      </c>
      <c r="AT29" s="353"/>
      <c r="AU29" s="353"/>
      <c r="AV29" s="355" t="s">
        <v>60</v>
      </c>
      <c r="AW29" s="356"/>
      <c r="AX29" s="359" t="s">
        <v>58</v>
      </c>
      <c r="AY29" s="360"/>
      <c r="AZ29" s="361"/>
      <c r="BA29" s="353" t="s">
        <v>59</v>
      </c>
      <c r="BB29" s="353"/>
      <c r="BC29" s="353"/>
      <c r="BD29" s="355" t="s">
        <v>60</v>
      </c>
      <c r="BE29" s="356"/>
      <c r="BF29" s="359" t="s">
        <v>58</v>
      </c>
      <c r="BG29" s="360"/>
      <c r="BH29" s="361"/>
      <c r="BI29" s="353" t="s">
        <v>59</v>
      </c>
      <c r="BJ29" s="353"/>
      <c r="BK29" s="353"/>
      <c r="BL29" s="355" t="s">
        <v>60</v>
      </c>
      <c r="BM29" s="356"/>
      <c r="BN29" s="17"/>
      <c r="BO29" s="17"/>
      <c r="BP29" s="17"/>
    </row>
    <row r="30" spans="1:68" s="19" customFormat="1" ht="14.25" thickBot="1">
      <c r="A30" s="370"/>
      <c r="B30" s="371"/>
      <c r="C30" s="378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2"/>
      <c r="X30" s="396"/>
      <c r="Y30" s="397"/>
      <c r="Z30" s="402"/>
      <c r="AA30" s="403"/>
      <c r="AB30" s="388"/>
      <c r="AC30" s="389"/>
      <c r="AD30" s="357"/>
      <c r="AE30" s="408"/>
      <c r="AF30" s="357"/>
      <c r="AG30" s="411"/>
      <c r="AH30" s="362"/>
      <c r="AI30" s="363"/>
      <c r="AJ30" s="364"/>
      <c r="AK30" s="354"/>
      <c r="AL30" s="354"/>
      <c r="AM30" s="354"/>
      <c r="AN30" s="357"/>
      <c r="AO30" s="358"/>
      <c r="AP30" s="362"/>
      <c r="AQ30" s="363"/>
      <c r="AR30" s="364"/>
      <c r="AS30" s="354"/>
      <c r="AT30" s="354"/>
      <c r="AU30" s="354"/>
      <c r="AV30" s="357"/>
      <c r="AW30" s="358"/>
      <c r="AX30" s="362"/>
      <c r="AY30" s="363"/>
      <c r="AZ30" s="364"/>
      <c r="BA30" s="354"/>
      <c r="BB30" s="354"/>
      <c r="BC30" s="354"/>
      <c r="BD30" s="357"/>
      <c r="BE30" s="358"/>
      <c r="BF30" s="362"/>
      <c r="BG30" s="363"/>
      <c r="BH30" s="364"/>
      <c r="BI30" s="354"/>
      <c r="BJ30" s="354"/>
      <c r="BK30" s="354"/>
      <c r="BL30" s="357"/>
      <c r="BM30" s="358"/>
      <c r="BN30" s="18"/>
      <c r="BO30" s="365"/>
      <c r="BP30" s="365"/>
    </row>
    <row r="31" spans="1:68" s="21" customFormat="1" ht="21.75" customHeight="1" thickBot="1">
      <c r="A31" s="345">
        <v>1</v>
      </c>
      <c r="B31" s="346"/>
      <c r="C31" s="347">
        <v>2</v>
      </c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48"/>
      <c r="X31" s="347">
        <v>3</v>
      </c>
      <c r="Y31" s="344"/>
      <c r="Z31" s="343">
        <v>4</v>
      </c>
      <c r="AA31" s="348"/>
      <c r="AB31" s="347">
        <v>5</v>
      </c>
      <c r="AC31" s="339"/>
      <c r="AD31" s="347">
        <v>6</v>
      </c>
      <c r="AE31" s="344"/>
      <c r="AF31" s="339">
        <v>7</v>
      </c>
      <c r="AG31" s="339"/>
      <c r="AH31" s="340">
        <v>7</v>
      </c>
      <c r="AI31" s="341"/>
      <c r="AJ31" s="341"/>
      <c r="AK31" s="341">
        <v>8</v>
      </c>
      <c r="AL31" s="341"/>
      <c r="AM31" s="341"/>
      <c r="AN31" s="341">
        <v>9</v>
      </c>
      <c r="AO31" s="342"/>
      <c r="AP31" s="338">
        <v>10</v>
      </c>
      <c r="AQ31" s="336"/>
      <c r="AR31" s="336"/>
      <c r="AS31" s="343">
        <v>11</v>
      </c>
      <c r="AT31" s="339"/>
      <c r="AU31" s="344"/>
      <c r="AV31" s="336">
        <v>12</v>
      </c>
      <c r="AW31" s="337"/>
      <c r="AX31" s="338">
        <v>13</v>
      </c>
      <c r="AY31" s="336"/>
      <c r="AZ31" s="336"/>
      <c r="BA31" s="336">
        <v>14</v>
      </c>
      <c r="BB31" s="336"/>
      <c r="BC31" s="336"/>
      <c r="BD31" s="336">
        <v>15</v>
      </c>
      <c r="BE31" s="337"/>
      <c r="BF31" s="338">
        <v>16</v>
      </c>
      <c r="BG31" s="336"/>
      <c r="BH31" s="336"/>
      <c r="BI31" s="336">
        <v>17</v>
      </c>
      <c r="BJ31" s="336"/>
      <c r="BK31" s="336"/>
      <c r="BL31" s="336">
        <v>18</v>
      </c>
      <c r="BM31" s="337"/>
      <c r="BN31" s="20"/>
      <c r="BO31" s="290"/>
      <c r="BP31" s="290"/>
    </row>
    <row r="32" spans="1:68" s="21" customFormat="1" ht="21" customHeight="1" thickBot="1">
      <c r="A32" s="118" t="s">
        <v>61</v>
      </c>
      <c r="B32" s="119"/>
      <c r="C32" s="100" t="s">
        <v>62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X32" s="103"/>
      <c r="Y32" s="104"/>
      <c r="Z32" s="105"/>
      <c r="AA32" s="106"/>
      <c r="AB32" s="93">
        <f>AD32+AF32</f>
        <v>768</v>
      </c>
      <c r="AC32" s="94"/>
      <c r="AD32" s="107">
        <f>AD33+AD34+AD36</f>
        <v>316</v>
      </c>
      <c r="AE32" s="117"/>
      <c r="AF32" s="122">
        <f>AF33+AF34+AF36</f>
        <v>452</v>
      </c>
      <c r="AG32" s="96"/>
      <c r="AH32" s="286">
        <f>AH33+AH34+AH36</f>
        <v>172</v>
      </c>
      <c r="AI32" s="287"/>
      <c r="AJ32" s="287"/>
      <c r="AK32" s="283">
        <f>AK33+AK34+AK36</f>
        <v>194</v>
      </c>
      <c r="AL32" s="283"/>
      <c r="AM32" s="283"/>
      <c r="AN32" s="284">
        <f>AN33+AN34+AN36</f>
        <v>3</v>
      </c>
      <c r="AO32" s="285"/>
      <c r="AP32" s="286">
        <f>AP33+AP34+AP36</f>
        <v>144</v>
      </c>
      <c r="AQ32" s="287"/>
      <c r="AR32" s="287"/>
      <c r="AS32" s="274">
        <f>AS33+AS34+AS36</f>
        <v>258</v>
      </c>
      <c r="AT32" s="275"/>
      <c r="AU32" s="276"/>
      <c r="AV32" s="284">
        <f>AV33+AV34+AV36</f>
        <v>17</v>
      </c>
      <c r="AW32" s="285"/>
      <c r="AX32" s="286">
        <f>AX33+AX34+AX36</f>
        <v>0</v>
      </c>
      <c r="AY32" s="287"/>
      <c r="AZ32" s="287"/>
      <c r="BA32" s="283">
        <f>BA33+BA34+BA36</f>
        <v>0</v>
      </c>
      <c r="BB32" s="283"/>
      <c r="BC32" s="283"/>
      <c r="BD32" s="284">
        <f>BD33+BD34+BD36</f>
        <v>0</v>
      </c>
      <c r="BE32" s="285"/>
      <c r="BF32" s="286">
        <f>BF33+BF34+BF36</f>
        <v>0</v>
      </c>
      <c r="BG32" s="287"/>
      <c r="BH32" s="287"/>
      <c r="BI32" s="283">
        <f>BI33+BI34+BI36</f>
        <v>0</v>
      </c>
      <c r="BJ32" s="283"/>
      <c r="BK32" s="283"/>
      <c r="BL32" s="284">
        <f>BL33+BL34+BL36</f>
        <v>0</v>
      </c>
      <c r="BM32" s="285"/>
      <c r="BN32" s="22"/>
      <c r="BO32" s="312"/>
      <c r="BP32" s="312"/>
    </row>
    <row r="33" spans="1:68" s="21" customFormat="1" ht="19.5" customHeight="1">
      <c r="A33" s="327" t="s">
        <v>63</v>
      </c>
      <c r="B33" s="328"/>
      <c r="C33" s="329" t="s">
        <v>64</v>
      </c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1"/>
      <c r="X33" s="332">
        <v>2</v>
      </c>
      <c r="Y33" s="333"/>
      <c r="Z33" s="334"/>
      <c r="AA33" s="335"/>
      <c r="AB33" s="188">
        <f>AF33+AD33</f>
        <v>240</v>
      </c>
      <c r="AC33" s="207"/>
      <c r="AD33" s="191">
        <v>104</v>
      </c>
      <c r="AE33" s="193"/>
      <c r="AF33" s="192">
        <v>136</v>
      </c>
      <c r="AG33" s="192"/>
      <c r="AH33" s="188">
        <v>60</v>
      </c>
      <c r="AI33" s="189"/>
      <c r="AJ33" s="189"/>
      <c r="AK33" s="190">
        <v>58</v>
      </c>
      <c r="AL33" s="190"/>
      <c r="AM33" s="190"/>
      <c r="AN33" s="186"/>
      <c r="AO33" s="187"/>
      <c r="AP33" s="188">
        <v>44</v>
      </c>
      <c r="AQ33" s="189"/>
      <c r="AR33" s="189"/>
      <c r="AS33" s="194">
        <v>78</v>
      </c>
      <c r="AT33" s="195"/>
      <c r="AU33" s="196"/>
      <c r="AV33" s="186">
        <v>6</v>
      </c>
      <c r="AW33" s="187"/>
      <c r="AX33" s="188"/>
      <c r="AY33" s="189"/>
      <c r="AZ33" s="189"/>
      <c r="BA33" s="190"/>
      <c r="BB33" s="190"/>
      <c r="BC33" s="190"/>
      <c r="BD33" s="186"/>
      <c r="BE33" s="187"/>
      <c r="BF33" s="188"/>
      <c r="BG33" s="189"/>
      <c r="BH33" s="189"/>
      <c r="BI33" s="190"/>
      <c r="BJ33" s="190"/>
      <c r="BK33" s="190"/>
      <c r="BL33" s="186"/>
      <c r="BM33" s="187"/>
      <c r="BN33" s="22"/>
      <c r="BO33" s="312"/>
      <c r="BP33" s="312"/>
    </row>
    <row r="34" spans="1:68" s="21" customFormat="1" ht="19.5">
      <c r="A34" s="313" t="s">
        <v>65</v>
      </c>
      <c r="B34" s="314"/>
      <c r="C34" s="315" t="s">
        <v>66</v>
      </c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7"/>
      <c r="X34" s="318">
        <v>2</v>
      </c>
      <c r="Y34" s="319"/>
      <c r="Z34" s="322"/>
      <c r="AA34" s="323"/>
      <c r="AB34" s="240">
        <f>AF34+AD34</f>
        <v>420</v>
      </c>
      <c r="AC34" s="326"/>
      <c r="AD34" s="240">
        <v>140</v>
      </c>
      <c r="AE34" s="242"/>
      <c r="AF34" s="241">
        <v>280</v>
      </c>
      <c r="AG34" s="241"/>
      <c r="AH34" s="240">
        <v>40</v>
      </c>
      <c r="AI34" s="241"/>
      <c r="AJ34" s="242"/>
      <c r="AK34" s="243">
        <v>100</v>
      </c>
      <c r="AL34" s="244"/>
      <c r="AM34" s="245"/>
      <c r="AN34" s="236"/>
      <c r="AO34" s="237"/>
      <c r="AP34" s="240">
        <v>100</v>
      </c>
      <c r="AQ34" s="241"/>
      <c r="AR34" s="242"/>
      <c r="AS34" s="243">
        <v>180</v>
      </c>
      <c r="AT34" s="244"/>
      <c r="AU34" s="245"/>
      <c r="AV34" s="236">
        <v>11</v>
      </c>
      <c r="AW34" s="237"/>
      <c r="AX34" s="240"/>
      <c r="AY34" s="241"/>
      <c r="AZ34" s="242"/>
      <c r="BA34" s="243"/>
      <c r="BB34" s="244"/>
      <c r="BC34" s="245"/>
      <c r="BD34" s="236"/>
      <c r="BE34" s="237"/>
      <c r="BF34" s="240"/>
      <c r="BG34" s="241"/>
      <c r="BH34" s="242"/>
      <c r="BI34" s="243"/>
      <c r="BJ34" s="244"/>
      <c r="BK34" s="245"/>
      <c r="BL34" s="236"/>
      <c r="BM34" s="237"/>
      <c r="BN34" s="22"/>
      <c r="BO34" s="312"/>
      <c r="BP34" s="312"/>
    </row>
    <row r="35" spans="1:68" s="21" customFormat="1" ht="19.5">
      <c r="A35" s="259"/>
      <c r="B35" s="260"/>
      <c r="C35" s="264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6"/>
      <c r="X35" s="320"/>
      <c r="Y35" s="321"/>
      <c r="Z35" s="324"/>
      <c r="AA35" s="325"/>
      <c r="AB35" s="184"/>
      <c r="AC35" s="181"/>
      <c r="AD35" s="184"/>
      <c r="AE35" s="185"/>
      <c r="AF35" s="180"/>
      <c r="AG35" s="180"/>
      <c r="AH35" s="184"/>
      <c r="AI35" s="180"/>
      <c r="AJ35" s="185"/>
      <c r="AK35" s="246"/>
      <c r="AL35" s="247"/>
      <c r="AM35" s="248"/>
      <c r="AN35" s="238"/>
      <c r="AO35" s="239"/>
      <c r="AP35" s="184"/>
      <c r="AQ35" s="180"/>
      <c r="AR35" s="185"/>
      <c r="AS35" s="246"/>
      <c r="AT35" s="247"/>
      <c r="AU35" s="248"/>
      <c r="AV35" s="238"/>
      <c r="AW35" s="239"/>
      <c r="AX35" s="184"/>
      <c r="AY35" s="180"/>
      <c r="AZ35" s="185"/>
      <c r="BA35" s="246"/>
      <c r="BB35" s="247"/>
      <c r="BC35" s="248"/>
      <c r="BD35" s="238"/>
      <c r="BE35" s="239"/>
      <c r="BF35" s="184"/>
      <c r="BG35" s="180"/>
      <c r="BH35" s="185"/>
      <c r="BI35" s="246"/>
      <c r="BJ35" s="247"/>
      <c r="BK35" s="248"/>
      <c r="BL35" s="238"/>
      <c r="BM35" s="239"/>
      <c r="BN35" s="22"/>
      <c r="BO35" s="312"/>
      <c r="BP35" s="312"/>
    </row>
    <row r="36" spans="1:68" s="21" customFormat="1" ht="21.75" customHeight="1" thickBot="1">
      <c r="A36" s="301" t="s">
        <v>67</v>
      </c>
      <c r="B36" s="302"/>
      <c r="C36" s="303" t="s">
        <v>68</v>
      </c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5"/>
      <c r="X36" s="306"/>
      <c r="Y36" s="307"/>
      <c r="Z36" s="308">
        <v>1</v>
      </c>
      <c r="AA36" s="309"/>
      <c r="AB36" s="291">
        <f>AF36+AD36</f>
        <v>108</v>
      </c>
      <c r="AC36" s="296"/>
      <c r="AD36" s="310">
        <v>72</v>
      </c>
      <c r="AE36" s="311"/>
      <c r="AF36" s="296">
        <v>36</v>
      </c>
      <c r="AG36" s="297"/>
      <c r="AH36" s="291">
        <v>72</v>
      </c>
      <c r="AI36" s="292"/>
      <c r="AJ36" s="292"/>
      <c r="AK36" s="293">
        <v>36</v>
      </c>
      <c r="AL36" s="293"/>
      <c r="AM36" s="293"/>
      <c r="AN36" s="288">
        <v>3</v>
      </c>
      <c r="AO36" s="289"/>
      <c r="AP36" s="291"/>
      <c r="AQ36" s="292"/>
      <c r="AR36" s="292"/>
      <c r="AS36" s="298"/>
      <c r="AT36" s="299"/>
      <c r="AU36" s="300"/>
      <c r="AV36" s="288"/>
      <c r="AW36" s="289"/>
      <c r="AX36" s="291"/>
      <c r="AY36" s="292"/>
      <c r="AZ36" s="292"/>
      <c r="BA36" s="293"/>
      <c r="BB36" s="293"/>
      <c r="BC36" s="293"/>
      <c r="BD36" s="288"/>
      <c r="BE36" s="289"/>
      <c r="BF36" s="291"/>
      <c r="BG36" s="292"/>
      <c r="BH36" s="292"/>
      <c r="BI36" s="293"/>
      <c r="BJ36" s="293"/>
      <c r="BK36" s="293"/>
      <c r="BL36" s="288"/>
      <c r="BM36" s="289"/>
      <c r="BN36" s="20"/>
      <c r="BO36" s="290"/>
      <c r="BP36" s="290"/>
    </row>
    <row r="37" spans="1:68" s="21" customFormat="1" ht="21" customHeight="1" thickBot="1">
      <c r="A37" s="118" t="s">
        <v>69</v>
      </c>
      <c r="B37" s="119"/>
      <c r="C37" s="100" t="s">
        <v>70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X37" s="103"/>
      <c r="Y37" s="104"/>
      <c r="Z37" s="105"/>
      <c r="AA37" s="106"/>
      <c r="AB37" s="294">
        <f>AF37+AD37</f>
        <v>1876</v>
      </c>
      <c r="AC37" s="295"/>
      <c r="AD37" s="107">
        <f>AD38+AD43</f>
        <v>694</v>
      </c>
      <c r="AE37" s="117"/>
      <c r="AF37" s="122">
        <f>AF38+AF43</f>
        <v>1182</v>
      </c>
      <c r="AG37" s="123"/>
      <c r="AH37" s="286">
        <f>AH38+AH43</f>
        <v>152</v>
      </c>
      <c r="AI37" s="287"/>
      <c r="AJ37" s="287"/>
      <c r="AK37" s="283">
        <f>AK38+AK43</f>
        <v>202</v>
      </c>
      <c r="AL37" s="283"/>
      <c r="AM37" s="283"/>
      <c r="AN37" s="284">
        <f>AN38+AN43</f>
        <v>10</v>
      </c>
      <c r="AO37" s="285"/>
      <c r="AP37" s="286">
        <f>AP38+AP43</f>
        <v>198</v>
      </c>
      <c r="AQ37" s="287"/>
      <c r="AR37" s="287"/>
      <c r="AS37" s="274">
        <f>AS38+AS43</f>
        <v>316</v>
      </c>
      <c r="AT37" s="275"/>
      <c r="AU37" s="276"/>
      <c r="AV37" s="284">
        <f>AV38+AV43</f>
        <v>13</v>
      </c>
      <c r="AW37" s="285"/>
      <c r="AX37" s="286">
        <f>AX38+AX43</f>
        <v>266</v>
      </c>
      <c r="AY37" s="287"/>
      <c r="AZ37" s="287"/>
      <c r="BA37" s="283">
        <f>BA38+BA43</f>
        <v>516</v>
      </c>
      <c r="BB37" s="283"/>
      <c r="BC37" s="283"/>
      <c r="BD37" s="284">
        <f>BD38+BD43</f>
        <v>21</v>
      </c>
      <c r="BE37" s="285"/>
      <c r="BF37" s="286">
        <f>BF38+BF43</f>
        <v>78</v>
      </c>
      <c r="BG37" s="287"/>
      <c r="BH37" s="287"/>
      <c r="BI37" s="283">
        <f>BI38+BI43</f>
        <v>148</v>
      </c>
      <c r="BJ37" s="283"/>
      <c r="BK37" s="283"/>
      <c r="BL37" s="284">
        <f>BL38+BL43</f>
        <v>6</v>
      </c>
      <c r="BM37" s="285"/>
      <c r="BN37" s="23"/>
      <c r="BO37" s="197"/>
      <c r="BP37" s="197"/>
    </row>
    <row r="38" spans="1:68" s="21" customFormat="1" ht="19.5" customHeight="1" thickBot="1">
      <c r="A38" s="209" t="s">
        <v>71</v>
      </c>
      <c r="B38" s="210"/>
      <c r="C38" s="211" t="s">
        <v>72</v>
      </c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3"/>
      <c r="X38" s="277"/>
      <c r="Y38" s="278"/>
      <c r="Z38" s="279"/>
      <c r="AA38" s="280"/>
      <c r="AB38" s="281">
        <f>AF38+AD38</f>
        <v>600</v>
      </c>
      <c r="AC38" s="282"/>
      <c r="AD38" s="107">
        <f>SUM(AD39:AE42)</f>
        <v>226</v>
      </c>
      <c r="AE38" s="117"/>
      <c r="AF38" s="96">
        <f>SUM(AF39:AG42)</f>
        <v>374</v>
      </c>
      <c r="AG38" s="117"/>
      <c r="AH38" s="93">
        <f>SUM(AH39:AJ42)</f>
        <v>124</v>
      </c>
      <c r="AI38" s="94"/>
      <c r="AJ38" s="94"/>
      <c r="AK38" s="274">
        <f>SUM(AK39:AM42)</f>
        <v>164</v>
      </c>
      <c r="AL38" s="275"/>
      <c r="AM38" s="276"/>
      <c r="AN38" s="95">
        <f>SUM(AN39:AO42)</f>
        <v>8</v>
      </c>
      <c r="AO38" s="273"/>
      <c r="AP38" s="93">
        <f>SUM(AP39:AR42)</f>
        <v>0</v>
      </c>
      <c r="AQ38" s="94"/>
      <c r="AR38" s="94"/>
      <c r="AS38" s="274">
        <f>SUM(AS39:AU42)</f>
        <v>0</v>
      </c>
      <c r="AT38" s="275"/>
      <c r="AU38" s="276"/>
      <c r="AV38" s="95">
        <f>SUM(AV39:AW42)</f>
        <v>0</v>
      </c>
      <c r="AW38" s="273"/>
      <c r="AX38" s="93">
        <f>AX39+AX41+SUM(AX39:AZ42)</f>
        <v>68</v>
      </c>
      <c r="AY38" s="94"/>
      <c r="AZ38" s="94"/>
      <c r="BA38" s="95">
        <f>BA39+BA41+SUM(BA39:BC42)</f>
        <v>136</v>
      </c>
      <c r="BB38" s="95"/>
      <c r="BC38" s="95"/>
      <c r="BD38" s="95">
        <f>BD39+BD41+SUM(BD39:BE42)</f>
        <v>6</v>
      </c>
      <c r="BE38" s="273"/>
      <c r="BF38" s="93">
        <f>BF39+BF41+SUM(BF39:BH42)</f>
        <v>34</v>
      </c>
      <c r="BG38" s="94"/>
      <c r="BH38" s="94"/>
      <c r="BI38" s="95">
        <f>BI39+BI41+SUM(BI39:BK42)</f>
        <v>74</v>
      </c>
      <c r="BJ38" s="95"/>
      <c r="BK38" s="95"/>
      <c r="BL38" s="95">
        <f>BL39+BL41+SUM(BL39:BM42)</f>
        <v>3</v>
      </c>
      <c r="BM38" s="273"/>
      <c r="BN38" s="23"/>
      <c r="BO38" s="197"/>
      <c r="BP38" s="197"/>
    </row>
    <row r="39" spans="1:68" s="21" customFormat="1" ht="15" customHeight="1">
      <c r="A39" s="257" t="s">
        <v>73</v>
      </c>
      <c r="B39" s="258"/>
      <c r="C39" s="261" t="s">
        <v>74</v>
      </c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3"/>
      <c r="X39" s="267"/>
      <c r="Y39" s="268"/>
      <c r="Z39" s="269">
        <v>1</v>
      </c>
      <c r="AA39" s="270"/>
      <c r="AB39" s="249">
        <f>AD39+AF39</f>
        <v>84</v>
      </c>
      <c r="AC39" s="271"/>
      <c r="AD39" s="249">
        <f>AH39+AP39+AX39+BF39</f>
        <v>56</v>
      </c>
      <c r="AE39" s="251"/>
      <c r="AF39" s="272">
        <f>AK39+AS39+BA39+BI39</f>
        <v>28</v>
      </c>
      <c r="AG39" s="271"/>
      <c r="AH39" s="240">
        <v>56</v>
      </c>
      <c r="AI39" s="241"/>
      <c r="AJ39" s="242"/>
      <c r="AK39" s="243">
        <v>28</v>
      </c>
      <c r="AL39" s="244"/>
      <c r="AM39" s="245"/>
      <c r="AN39" s="236">
        <v>2</v>
      </c>
      <c r="AO39" s="237"/>
      <c r="AP39" s="249"/>
      <c r="AQ39" s="250"/>
      <c r="AR39" s="251"/>
      <c r="AS39" s="252"/>
      <c r="AT39" s="253"/>
      <c r="AU39" s="254"/>
      <c r="AV39" s="255"/>
      <c r="AW39" s="256"/>
      <c r="AX39" s="240"/>
      <c r="AY39" s="241"/>
      <c r="AZ39" s="242"/>
      <c r="BA39" s="243"/>
      <c r="BB39" s="244"/>
      <c r="BC39" s="245"/>
      <c r="BD39" s="236"/>
      <c r="BE39" s="237"/>
      <c r="BF39" s="240"/>
      <c r="BG39" s="241"/>
      <c r="BH39" s="242"/>
      <c r="BI39" s="243"/>
      <c r="BJ39" s="244"/>
      <c r="BK39" s="245"/>
      <c r="BL39" s="236"/>
      <c r="BM39" s="237"/>
      <c r="BN39" s="23"/>
      <c r="BO39" s="197"/>
      <c r="BP39" s="197"/>
    </row>
    <row r="40" spans="1:68" s="21" customFormat="1" ht="15" customHeight="1">
      <c r="A40" s="259"/>
      <c r="B40" s="260"/>
      <c r="C40" s="264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6"/>
      <c r="X40" s="156"/>
      <c r="Y40" s="157"/>
      <c r="Z40" s="158"/>
      <c r="AA40" s="159"/>
      <c r="AB40" s="184"/>
      <c r="AC40" s="181"/>
      <c r="AD40" s="184"/>
      <c r="AE40" s="185"/>
      <c r="AF40" s="183"/>
      <c r="AG40" s="181"/>
      <c r="AH40" s="184"/>
      <c r="AI40" s="180"/>
      <c r="AJ40" s="185"/>
      <c r="AK40" s="246"/>
      <c r="AL40" s="247"/>
      <c r="AM40" s="248"/>
      <c r="AN40" s="238"/>
      <c r="AO40" s="239"/>
      <c r="AP40" s="184"/>
      <c r="AQ40" s="180"/>
      <c r="AR40" s="185"/>
      <c r="AS40" s="246"/>
      <c r="AT40" s="247"/>
      <c r="AU40" s="248"/>
      <c r="AV40" s="238"/>
      <c r="AW40" s="239"/>
      <c r="AX40" s="184"/>
      <c r="AY40" s="180"/>
      <c r="AZ40" s="185"/>
      <c r="BA40" s="246"/>
      <c r="BB40" s="247"/>
      <c r="BC40" s="248"/>
      <c r="BD40" s="238"/>
      <c r="BE40" s="239"/>
      <c r="BF40" s="184"/>
      <c r="BG40" s="180"/>
      <c r="BH40" s="185"/>
      <c r="BI40" s="246"/>
      <c r="BJ40" s="247"/>
      <c r="BK40" s="248"/>
      <c r="BL40" s="238"/>
      <c r="BM40" s="239"/>
      <c r="BN40" s="23"/>
      <c r="BO40" s="197"/>
      <c r="BP40" s="197"/>
    </row>
    <row r="41" spans="1:68" s="21" customFormat="1" ht="21" customHeight="1">
      <c r="A41" s="227" t="s">
        <v>75</v>
      </c>
      <c r="B41" s="228"/>
      <c r="C41" s="171" t="s">
        <v>76</v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3"/>
      <c r="X41" s="174">
        <v>1</v>
      </c>
      <c r="Y41" s="175"/>
      <c r="Z41" s="176"/>
      <c r="AA41" s="177"/>
      <c r="AB41" s="222">
        <f>AD41+AF41</f>
        <v>204</v>
      </c>
      <c r="AC41" s="232"/>
      <c r="AD41" s="233">
        <f>AH41+AP41+AX41+BF41</f>
        <v>68</v>
      </c>
      <c r="AE41" s="234"/>
      <c r="AF41" s="232">
        <f>AK41+AS41+BA41+BI41</f>
        <v>136</v>
      </c>
      <c r="AG41" s="235"/>
      <c r="AH41" s="222">
        <v>68</v>
      </c>
      <c r="AI41" s="223"/>
      <c r="AJ41" s="223"/>
      <c r="AK41" s="219">
        <v>136</v>
      </c>
      <c r="AL41" s="219"/>
      <c r="AM41" s="219"/>
      <c r="AN41" s="220">
        <v>6</v>
      </c>
      <c r="AO41" s="221"/>
      <c r="AP41" s="222"/>
      <c r="AQ41" s="223"/>
      <c r="AR41" s="223"/>
      <c r="AS41" s="224"/>
      <c r="AT41" s="225"/>
      <c r="AU41" s="226"/>
      <c r="AV41" s="220"/>
      <c r="AW41" s="221"/>
      <c r="AX41" s="222"/>
      <c r="AY41" s="223"/>
      <c r="AZ41" s="223"/>
      <c r="BA41" s="219"/>
      <c r="BB41" s="219"/>
      <c r="BC41" s="219"/>
      <c r="BD41" s="220"/>
      <c r="BE41" s="221"/>
      <c r="BF41" s="222"/>
      <c r="BG41" s="223"/>
      <c r="BH41" s="223"/>
      <c r="BI41" s="219"/>
      <c r="BJ41" s="219"/>
      <c r="BK41" s="219"/>
      <c r="BL41" s="220"/>
      <c r="BM41" s="221"/>
      <c r="BN41" s="23"/>
      <c r="BO41" s="197"/>
      <c r="BP41" s="197"/>
    </row>
    <row r="42" spans="1:68" s="21" customFormat="1" ht="21.75" customHeight="1" thickBot="1">
      <c r="A42" s="227" t="s">
        <v>77</v>
      </c>
      <c r="B42" s="228"/>
      <c r="C42" s="229" t="s">
        <v>78</v>
      </c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1"/>
      <c r="X42" s="174">
        <v>3.4</v>
      </c>
      <c r="Y42" s="175"/>
      <c r="Z42" s="176"/>
      <c r="AA42" s="177"/>
      <c r="AB42" s="222">
        <f>AD42+AF42</f>
        <v>312</v>
      </c>
      <c r="AC42" s="232"/>
      <c r="AD42" s="233">
        <f>AH42+AP42+AX42+BF42</f>
        <v>102</v>
      </c>
      <c r="AE42" s="234"/>
      <c r="AF42" s="232">
        <f>AK42+AS42+BA42+BI42</f>
        <v>210</v>
      </c>
      <c r="AG42" s="235"/>
      <c r="AH42" s="222"/>
      <c r="AI42" s="223"/>
      <c r="AJ42" s="223"/>
      <c r="AK42" s="219"/>
      <c r="AL42" s="219"/>
      <c r="AM42" s="219"/>
      <c r="AN42" s="220"/>
      <c r="AO42" s="221"/>
      <c r="AP42" s="222"/>
      <c r="AQ42" s="223"/>
      <c r="AR42" s="223"/>
      <c r="AS42" s="224"/>
      <c r="AT42" s="225"/>
      <c r="AU42" s="226"/>
      <c r="AV42" s="220"/>
      <c r="AW42" s="221"/>
      <c r="AX42" s="222">
        <v>68</v>
      </c>
      <c r="AY42" s="223"/>
      <c r="AZ42" s="223"/>
      <c r="BA42" s="219">
        <v>136</v>
      </c>
      <c r="BB42" s="219"/>
      <c r="BC42" s="219"/>
      <c r="BD42" s="220">
        <v>6</v>
      </c>
      <c r="BE42" s="221"/>
      <c r="BF42" s="222">
        <v>34</v>
      </c>
      <c r="BG42" s="223"/>
      <c r="BH42" s="223"/>
      <c r="BI42" s="219">
        <v>74</v>
      </c>
      <c r="BJ42" s="219"/>
      <c r="BK42" s="219"/>
      <c r="BL42" s="220">
        <v>3</v>
      </c>
      <c r="BM42" s="221"/>
      <c r="BN42" s="23"/>
      <c r="BO42" s="197"/>
      <c r="BP42" s="197"/>
    </row>
    <row r="43" spans="1:68" s="21" customFormat="1" ht="20.25" thickBot="1">
      <c r="A43" s="209" t="s">
        <v>79</v>
      </c>
      <c r="B43" s="210"/>
      <c r="C43" s="211" t="s">
        <v>80</v>
      </c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3"/>
      <c r="X43" s="214"/>
      <c r="Y43" s="215"/>
      <c r="Z43" s="216"/>
      <c r="AA43" s="217"/>
      <c r="AB43" s="93">
        <f>AF43+AD43</f>
        <v>1276</v>
      </c>
      <c r="AC43" s="218"/>
      <c r="AD43" s="107">
        <f>SUM(AD44:AE51)</f>
        <v>468</v>
      </c>
      <c r="AE43" s="117"/>
      <c r="AF43" s="122">
        <f>SUM(AF44:AG51)</f>
        <v>808</v>
      </c>
      <c r="AG43" s="123"/>
      <c r="AH43" s="93">
        <f>SUM(AH44:AJ51)</f>
        <v>28</v>
      </c>
      <c r="AI43" s="94"/>
      <c r="AJ43" s="94"/>
      <c r="AK43" s="95">
        <f>SUM(AK44:AM51)</f>
        <v>38</v>
      </c>
      <c r="AL43" s="95"/>
      <c r="AM43" s="95"/>
      <c r="AN43" s="87">
        <f>SUM(AN44:AO51)</f>
        <v>2</v>
      </c>
      <c r="AO43" s="88"/>
      <c r="AP43" s="93">
        <f>SUM(AP44:AR51)</f>
        <v>198</v>
      </c>
      <c r="AQ43" s="94"/>
      <c r="AR43" s="94"/>
      <c r="AS43" s="95">
        <f>SUM(AS44:AU51)</f>
        <v>316</v>
      </c>
      <c r="AT43" s="95"/>
      <c r="AU43" s="95"/>
      <c r="AV43" s="87">
        <f>SUM(AV44:AW51)</f>
        <v>13</v>
      </c>
      <c r="AW43" s="88"/>
      <c r="AX43" s="93">
        <f>SUM(AX44:AZ51)</f>
        <v>198</v>
      </c>
      <c r="AY43" s="94"/>
      <c r="AZ43" s="94"/>
      <c r="BA43" s="95">
        <f>SUM(BA44:BC51)</f>
        <v>380</v>
      </c>
      <c r="BB43" s="95"/>
      <c r="BC43" s="95"/>
      <c r="BD43" s="87">
        <f>SUM(BD44:BE51)</f>
        <v>15</v>
      </c>
      <c r="BE43" s="88"/>
      <c r="BF43" s="93">
        <f>SUM(BF44:BH51)</f>
        <v>44</v>
      </c>
      <c r="BG43" s="94"/>
      <c r="BH43" s="94"/>
      <c r="BI43" s="95">
        <f>SUM(BI44:BK51)</f>
        <v>74</v>
      </c>
      <c r="BJ43" s="95"/>
      <c r="BK43" s="95"/>
      <c r="BL43" s="87">
        <f>SUM(BL44:BM51)</f>
        <v>3</v>
      </c>
      <c r="BM43" s="88"/>
      <c r="BN43" s="23"/>
      <c r="BO43" s="197"/>
      <c r="BP43" s="197"/>
    </row>
    <row r="44" spans="1:68" s="21" customFormat="1" ht="39.75" customHeight="1">
      <c r="A44" s="198" t="s">
        <v>81</v>
      </c>
      <c r="B44" s="199"/>
      <c r="C44" s="200" t="s">
        <v>82</v>
      </c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2"/>
      <c r="X44" s="203">
        <v>2</v>
      </c>
      <c r="Y44" s="204"/>
      <c r="Z44" s="205">
        <v>1</v>
      </c>
      <c r="AA44" s="206"/>
      <c r="AB44" s="188">
        <f>AD44+AF44</f>
        <v>180</v>
      </c>
      <c r="AC44" s="207"/>
      <c r="AD44" s="191">
        <f>AH44+AP44+AX44+BF44</f>
        <v>68</v>
      </c>
      <c r="AE44" s="193"/>
      <c r="AF44" s="192">
        <f>AK44+AS44+BA44+BI44</f>
        <v>112</v>
      </c>
      <c r="AG44" s="208"/>
      <c r="AH44" s="188">
        <v>28</v>
      </c>
      <c r="AI44" s="189"/>
      <c r="AJ44" s="189"/>
      <c r="AK44" s="190">
        <v>38</v>
      </c>
      <c r="AL44" s="190"/>
      <c r="AM44" s="190"/>
      <c r="AN44" s="186">
        <v>2</v>
      </c>
      <c r="AO44" s="187"/>
      <c r="AP44" s="191">
        <v>40</v>
      </c>
      <c r="AQ44" s="192"/>
      <c r="AR44" s="193"/>
      <c r="AS44" s="194">
        <v>74</v>
      </c>
      <c r="AT44" s="195"/>
      <c r="AU44" s="196"/>
      <c r="AV44" s="186">
        <v>3</v>
      </c>
      <c r="AW44" s="187"/>
      <c r="AX44" s="188"/>
      <c r="AY44" s="189"/>
      <c r="AZ44" s="189"/>
      <c r="BA44" s="190"/>
      <c r="BB44" s="190"/>
      <c r="BC44" s="190"/>
      <c r="BD44" s="186"/>
      <c r="BE44" s="187"/>
      <c r="BF44" s="188"/>
      <c r="BG44" s="189"/>
      <c r="BH44" s="189"/>
      <c r="BI44" s="190"/>
      <c r="BJ44" s="190"/>
      <c r="BK44" s="190"/>
      <c r="BL44" s="186"/>
      <c r="BM44" s="187"/>
      <c r="BN44" s="63"/>
      <c r="BO44" s="131"/>
      <c r="BP44" s="131"/>
    </row>
    <row r="45" spans="1:68" s="21" customFormat="1" ht="21" customHeight="1">
      <c r="A45" s="151" t="s">
        <v>83</v>
      </c>
      <c r="B45" s="152"/>
      <c r="C45" s="171" t="s">
        <v>84</v>
      </c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3"/>
      <c r="X45" s="174"/>
      <c r="Y45" s="175"/>
      <c r="Z45" s="176">
        <v>3.4</v>
      </c>
      <c r="AA45" s="177"/>
      <c r="AB45" s="182">
        <f>AD45+AF45</f>
        <v>180</v>
      </c>
      <c r="AC45" s="183"/>
      <c r="AD45" s="184">
        <v>70</v>
      </c>
      <c r="AE45" s="185"/>
      <c r="AF45" s="180">
        <f>AK45+AS45+BA45+BI45</f>
        <v>110</v>
      </c>
      <c r="AG45" s="181"/>
      <c r="AH45" s="160"/>
      <c r="AI45" s="167"/>
      <c r="AJ45" s="167"/>
      <c r="AK45" s="164"/>
      <c r="AL45" s="164"/>
      <c r="AM45" s="164"/>
      <c r="AN45" s="165"/>
      <c r="AO45" s="166"/>
      <c r="AP45" s="160"/>
      <c r="AQ45" s="167"/>
      <c r="AR45" s="167"/>
      <c r="AS45" s="168"/>
      <c r="AT45" s="169"/>
      <c r="AU45" s="170"/>
      <c r="AV45" s="165"/>
      <c r="AW45" s="166"/>
      <c r="AX45" s="160">
        <v>44</v>
      </c>
      <c r="AY45" s="167"/>
      <c r="AZ45" s="167"/>
      <c r="BA45" s="164">
        <v>76</v>
      </c>
      <c r="BB45" s="164"/>
      <c r="BC45" s="164"/>
      <c r="BD45" s="165">
        <v>3</v>
      </c>
      <c r="BE45" s="166"/>
      <c r="BF45" s="160">
        <v>26</v>
      </c>
      <c r="BG45" s="167"/>
      <c r="BH45" s="167"/>
      <c r="BI45" s="164">
        <v>34</v>
      </c>
      <c r="BJ45" s="164"/>
      <c r="BK45" s="164"/>
      <c r="BL45" s="165">
        <v>1.5</v>
      </c>
      <c r="BM45" s="166"/>
      <c r="BN45" s="63"/>
      <c r="BO45" s="131"/>
      <c r="BP45" s="131"/>
    </row>
    <row r="46" spans="1:68" s="21" customFormat="1" ht="60" customHeight="1">
      <c r="A46" s="151" t="s">
        <v>85</v>
      </c>
      <c r="B46" s="152"/>
      <c r="C46" s="171" t="s">
        <v>86</v>
      </c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3"/>
      <c r="X46" s="174"/>
      <c r="Y46" s="175"/>
      <c r="Z46" s="178">
        <v>2</v>
      </c>
      <c r="AA46" s="179"/>
      <c r="AB46" s="160">
        <f aca="true" t="shared" si="1" ref="AB46:AB51">AD46+AF46</f>
        <v>120</v>
      </c>
      <c r="AC46" s="161"/>
      <c r="AD46" s="162">
        <f aca="true" t="shared" si="2" ref="AD46:AD51">AH46+AP46+AX46+BF46</f>
        <v>44</v>
      </c>
      <c r="AE46" s="163"/>
      <c r="AF46" s="146">
        <f aca="true" t="shared" si="3" ref="AF46:AF51">AK46+AS46+BA46+BI46</f>
        <v>76</v>
      </c>
      <c r="AG46" s="147"/>
      <c r="AH46" s="160"/>
      <c r="AI46" s="167"/>
      <c r="AJ46" s="167"/>
      <c r="AK46" s="164"/>
      <c r="AL46" s="164"/>
      <c r="AM46" s="164"/>
      <c r="AN46" s="165"/>
      <c r="AO46" s="166"/>
      <c r="AP46" s="160">
        <v>44</v>
      </c>
      <c r="AQ46" s="167"/>
      <c r="AR46" s="167"/>
      <c r="AS46" s="164">
        <v>76</v>
      </c>
      <c r="AT46" s="164"/>
      <c r="AU46" s="164"/>
      <c r="AV46" s="165">
        <v>3</v>
      </c>
      <c r="AW46" s="166"/>
      <c r="AX46" s="160"/>
      <c r="AY46" s="167"/>
      <c r="AZ46" s="167"/>
      <c r="BA46" s="164"/>
      <c r="BB46" s="164"/>
      <c r="BC46" s="164"/>
      <c r="BD46" s="165"/>
      <c r="BE46" s="166"/>
      <c r="BF46" s="160"/>
      <c r="BG46" s="167"/>
      <c r="BH46" s="167"/>
      <c r="BI46" s="164"/>
      <c r="BJ46" s="164"/>
      <c r="BK46" s="164"/>
      <c r="BL46" s="165"/>
      <c r="BM46" s="166"/>
      <c r="BN46" s="63"/>
      <c r="BO46" s="131"/>
      <c r="BP46" s="131"/>
    </row>
    <row r="47" spans="1:68" s="21" customFormat="1" ht="21">
      <c r="A47" s="151" t="s">
        <v>87</v>
      </c>
      <c r="B47" s="152"/>
      <c r="C47" s="171" t="s">
        <v>88</v>
      </c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3"/>
      <c r="X47" s="174"/>
      <c r="Y47" s="175"/>
      <c r="Z47" s="178">
        <v>3</v>
      </c>
      <c r="AA47" s="179"/>
      <c r="AB47" s="160">
        <f t="shared" si="1"/>
        <v>158</v>
      </c>
      <c r="AC47" s="161"/>
      <c r="AD47" s="162">
        <v>60</v>
      </c>
      <c r="AE47" s="163"/>
      <c r="AF47" s="146">
        <f t="shared" si="3"/>
        <v>98</v>
      </c>
      <c r="AG47" s="147"/>
      <c r="AH47" s="160"/>
      <c r="AI47" s="167"/>
      <c r="AJ47" s="167"/>
      <c r="AK47" s="164"/>
      <c r="AL47" s="164"/>
      <c r="AM47" s="164"/>
      <c r="AN47" s="165"/>
      <c r="AO47" s="166"/>
      <c r="AP47" s="160"/>
      <c r="AQ47" s="167"/>
      <c r="AR47" s="167"/>
      <c r="AS47" s="168"/>
      <c r="AT47" s="169"/>
      <c r="AU47" s="170"/>
      <c r="AV47" s="165"/>
      <c r="AW47" s="166"/>
      <c r="AX47" s="160">
        <v>60</v>
      </c>
      <c r="AY47" s="167"/>
      <c r="AZ47" s="167"/>
      <c r="BA47" s="164">
        <v>98</v>
      </c>
      <c r="BB47" s="164"/>
      <c r="BC47" s="164"/>
      <c r="BD47" s="165">
        <v>4</v>
      </c>
      <c r="BE47" s="166"/>
      <c r="BF47" s="160"/>
      <c r="BG47" s="167"/>
      <c r="BH47" s="167"/>
      <c r="BI47" s="164"/>
      <c r="BJ47" s="164"/>
      <c r="BK47" s="164"/>
      <c r="BL47" s="165"/>
      <c r="BM47" s="166"/>
      <c r="BN47" s="63"/>
      <c r="BO47" s="131"/>
      <c r="BP47" s="131"/>
    </row>
    <row r="48" spans="1:68" s="21" customFormat="1" ht="21">
      <c r="A48" s="151" t="s">
        <v>89</v>
      </c>
      <c r="B48" s="152"/>
      <c r="C48" s="171" t="s">
        <v>90</v>
      </c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3"/>
      <c r="X48" s="174"/>
      <c r="Y48" s="175"/>
      <c r="Z48" s="178">
        <v>2</v>
      </c>
      <c r="AA48" s="179"/>
      <c r="AB48" s="160">
        <f t="shared" si="1"/>
        <v>160</v>
      </c>
      <c r="AC48" s="161"/>
      <c r="AD48" s="162">
        <f t="shared" si="2"/>
        <v>70</v>
      </c>
      <c r="AE48" s="163"/>
      <c r="AF48" s="146">
        <f t="shared" si="3"/>
        <v>90</v>
      </c>
      <c r="AG48" s="147"/>
      <c r="AH48" s="160"/>
      <c r="AI48" s="167"/>
      <c r="AJ48" s="167"/>
      <c r="AK48" s="164"/>
      <c r="AL48" s="164"/>
      <c r="AM48" s="164"/>
      <c r="AN48" s="165"/>
      <c r="AO48" s="166"/>
      <c r="AP48" s="160">
        <v>70</v>
      </c>
      <c r="AQ48" s="167"/>
      <c r="AR48" s="167"/>
      <c r="AS48" s="168">
        <v>90</v>
      </c>
      <c r="AT48" s="169"/>
      <c r="AU48" s="170"/>
      <c r="AV48" s="165">
        <v>4</v>
      </c>
      <c r="AW48" s="166"/>
      <c r="AX48" s="160"/>
      <c r="AY48" s="167"/>
      <c r="AZ48" s="167"/>
      <c r="BA48" s="164"/>
      <c r="BB48" s="164"/>
      <c r="BC48" s="164"/>
      <c r="BD48" s="165"/>
      <c r="BE48" s="166"/>
      <c r="BF48" s="160"/>
      <c r="BG48" s="167"/>
      <c r="BH48" s="167"/>
      <c r="BI48" s="164"/>
      <c r="BJ48" s="164"/>
      <c r="BK48" s="164"/>
      <c r="BL48" s="165"/>
      <c r="BM48" s="166"/>
      <c r="BN48" s="63"/>
      <c r="BO48" s="131"/>
      <c r="BP48" s="131"/>
    </row>
    <row r="49" spans="1:68" s="21" customFormat="1" ht="42" customHeight="1">
      <c r="A49" s="151" t="s">
        <v>91</v>
      </c>
      <c r="B49" s="152"/>
      <c r="C49" s="171" t="s">
        <v>92</v>
      </c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3"/>
      <c r="X49" s="174"/>
      <c r="Y49" s="175"/>
      <c r="Z49" s="178">
        <v>2</v>
      </c>
      <c r="AA49" s="179"/>
      <c r="AB49" s="160">
        <f t="shared" si="1"/>
        <v>120</v>
      </c>
      <c r="AC49" s="161"/>
      <c r="AD49" s="162">
        <f t="shared" si="2"/>
        <v>44</v>
      </c>
      <c r="AE49" s="163"/>
      <c r="AF49" s="146">
        <f t="shared" si="3"/>
        <v>76</v>
      </c>
      <c r="AG49" s="147"/>
      <c r="AH49" s="160"/>
      <c r="AI49" s="167"/>
      <c r="AJ49" s="167"/>
      <c r="AK49" s="164"/>
      <c r="AL49" s="164"/>
      <c r="AM49" s="164"/>
      <c r="AN49" s="165"/>
      <c r="AO49" s="166"/>
      <c r="AP49" s="160">
        <v>44</v>
      </c>
      <c r="AQ49" s="167"/>
      <c r="AR49" s="167"/>
      <c r="AS49" s="168">
        <v>76</v>
      </c>
      <c r="AT49" s="169"/>
      <c r="AU49" s="170"/>
      <c r="AV49" s="165">
        <v>3</v>
      </c>
      <c r="AW49" s="166"/>
      <c r="AX49" s="160"/>
      <c r="AY49" s="167"/>
      <c r="AZ49" s="167"/>
      <c r="BA49" s="164"/>
      <c r="BB49" s="164"/>
      <c r="BC49" s="164"/>
      <c r="BD49" s="165"/>
      <c r="BE49" s="166"/>
      <c r="BF49" s="160"/>
      <c r="BG49" s="167"/>
      <c r="BH49" s="167"/>
      <c r="BI49" s="164"/>
      <c r="BJ49" s="164"/>
      <c r="BK49" s="164"/>
      <c r="BL49" s="165"/>
      <c r="BM49" s="166"/>
      <c r="BN49" s="63"/>
      <c r="BO49" s="131"/>
      <c r="BP49" s="131"/>
    </row>
    <row r="50" spans="1:68" s="21" customFormat="1" ht="36.75" customHeight="1">
      <c r="A50" s="151" t="s">
        <v>93</v>
      </c>
      <c r="B50" s="152"/>
      <c r="C50" s="171" t="s">
        <v>94</v>
      </c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3"/>
      <c r="X50" s="174">
        <v>3</v>
      </c>
      <c r="Y50" s="175"/>
      <c r="Z50" s="176"/>
      <c r="AA50" s="177"/>
      <c r="AB50" s="160">
        <f t="shared" si="1"/>
        <v>210</v>
      </c>
      <c r="AC50" s="161"/>
      <c r="AD50" s="162">
        <v>68</v>
      </c>
      <c r="AE50" s="163"/>
      <c r="AF50" s="146">
        <f t="shared" si="3"/>
        <v>142</v>
      </c>
      <c r="AG50" s="147"/>
      <c r="AH50" s="160"/>
      <c r="AI50" s="167"/>
      <c r="AJ50" s="167"/>
      <c r="AK50" s="164"/>
      <c r="AL50" s="164"/>
      <c r="AM50" s="164"/>
      <c r="AN50" s="165"/>
      <c r="AO50" s="166"/>
      <c r="AP50" s="160"/>
      <c r="AQ50" s="167"/>
      <c r="AR50" s="167"/>
      <c r="AS50" s="168"/>
      <c r="AT50" s="169"/>
      <c r="AU50" s="170"/>
      <c r="AV50" s="165"/>
      <c r="AW50" s="166"/>
      <c r="AX50" s="160">
        <v>68</v>
      </c>
      <c r="AY50" s="167"/>
      <c r="AZ50" s="167"/>
      <c r="BA50" s="164">
        <v>142</v>
      </c>
      <c r="BB50" s="164"/>
      <c r="BC50" s="164"/>
      <c r="BD50" s="165">
        <v>5.5</v>
      </c>
      <c r="BE50" s="166"/>
      <c r="BF50" s="160"/>
      <c r="BG50" s="167"/>
      <c r="BH50" s="167"/>
      <c r="BI50" s="164"/>
      <c r="BJ50" s="164"/>
      <c r="BK50" s="164"/>
      <c r="BL50" s="165"/>
      <c r="BM50" s="166"/>
      <c r="BN50" s="63"/>
      <c r="BO50" s="131"/>
      <c r="BP50" s="131"/>
    </row>
    <row r="51" spans="1:68" s="21" customFormat="1" ht="21" thickBot="1">
      <c r="A51" s="151" t="s">
        <v>95</v>
      </c>
      <c r="B51" s="152"/>
      <c r="C51" s="153" t="s">
        <v>96</v>
      </c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5"/>
      <c r="X51" s="156"/>
      <c r="Y51" s="157"/>
      <c r="Z51" s="158">
        <v>3.4</v>
      </c>
      <c r="AA51" s="159"/>
      <c r="AB51" s="160">
        <f t="shared" si="1"/>
        <v>148</v>
      </c>
      <c r="AC51" s="161"/>
      <c r="AD51" s="162">
        <f t="shared" si="2"/>
        <v>44</v>
      </c>
      <c r="AE51" s="163"/>
      <c r="AF51" s="146">
        <f t="shared" si="3"/>
        <v>104</v>
      </c>
      <c r="AG51" s="147"/>
      <c r="AH51" s="143"/>
      <c r="AI51" s="144"/>
      <c r="AJ51" s="144"/>
      <c r="AK51" s="145"/>
      <c r="AL51" s="145"/>
      <c r="AM51" s="145"/>
      <c r="AN51" s="141"/>
      <c r="AO51" s="142"/>
      <c r="AP51" s="143"/>
      <c r="AQ51" s="144"/>
      <c r="AR51" s="144"/>
      <c r="AS51" s="148"/>
      <c r="AT51" s="149"/>
      <c r="AU51" s="150"/>
      <c r="AV51" s="141"/>
      <c r="AW51" s="142"/>
      <c r="AX51" s="143">
        <v>26</v>
      </c>
      <c r="AY51" s="144"/>
      <c r="AZ51" s="144"/>
      <c r="BA51" s="145">
        <v>64</v>
      </c>
      <c r="BB51" s="145"/>
      <c r="BC51" s="145"/>
      <c r="BD51" s="141">
        <v>2.5</v>
      </c>
      <c r="BE51" s="142"/>
      <c r="BF51" s="143">
        <v>18</v>
      </c>
      <c r="BG51" s="144"/>
      <c r="BH51" s="144"/>
      <c r="BI51" s="145">
        <v>40</v>
      </c>
      <c r="BJ51" s="145"/>
      <c r="BK51" s="145"/>
      <c r="BL51" s="141">
        <v>1.5</v>
      </c>
      <c r="BM51" s="142"/>
      <c r="BN51" s="63"/>
      <c r="BO51" s="131"/>
      <c r="BP51" s="131"/>
    </row>
    <row r="52" spans="1:68" s="21" customFormat="1" ht="18.75" customHeight="1" thickBot="1">
      <c r="A52" s="132" t="s">
        <v>97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4"/>
      <c r="X52" s="135"/>
      <c r="Y52" s="136"/>
      <c r="Z52" s="137"/>
      <c r="AA52" s="138"/>
      <c r="AB52" s="124">
        <f>AB32+AB38+AB43</f>
        <v>2644</v>
      </c>
      <c r="AC52" s="129"/>
      <c r="AD52" s="139">
        <f>AD32+AD38+AD43</f>
        <v>1010</v>
      </c>
      <c r="AE52" s="126"/>
      <c r="AF52" s="130">
        <f>AF32+AF38+AF43</f>
        <v>1634</v>
      </c>
      <c r="AG52" s="140"/>
      <c r="AH52" s="124">
        <f>AH32+AH37</f>
        <v>324</v>
      </c>
      <c r="AI52" s="125"/>
      <c r="AJ52" s="125"/>
      <c r="AK52" s="126">
        <f>AK32+AK37</f>
        <v>396</v>
      </c>
      <c r="AL52" s="125"/>
      <c r="AM52" s="125"/>
      <c r="AN52" s="127"/>
      <c r="AO52" s="128"/>
      <c r="AP52" s="124">
        <f>AP32+AP37</f>
        <v>342</v>
      </c>
      <c r="AQ52" s="125"/>
      <c r="AR52" s="125"/>
      <c r="AS52" s="129">
        <f>AS32+AS37</f>
        <v>574</v>
      </c>
      <c r="AT52" s="130"/>
      <c r="AU52" s="126"/>
      <c r="AV52" s="127"/>
      <c r="AW52" s="128"/>
      <c r="AX52" s="124">
        <f>AX32+AX37</f>
        <v>266</v>
      </c>
      <c r="AY52" s="125"/>
      <c r="AZ52" s="125"/>
      <c r="BA52" s="126">
        <f>BA32+BA37</f>
        <v>516</v>
      </c>
      <c r="BB52" s="125"/>
      <c r="BC52" s="125"/>
      <c r="BD52" s="127"/>
      <c r="BE52" s="128"/>
      <c r="BF52" s="124">
        <f>BF32+BF37</f>
        <v>78</v>
      </c>
      <c r="BG52" s="125"/>
      <c r="BH52" s="125"/>
      <c r="BI52" s="126">
        <f>BI32+BI37</f>
        <v>148</v>
      </c>
      <c r="BJ52" s="125"/>
      <c r="BK52" s="125"/>
      <c r="BL52" s="127"/>
      <c r="BM52" s="128"/>
      <c r="BN52" s="50"/>
      <c r="BO52" s="112"/>
      <c r="BP52" s="113"/>
    </row>
    <row r="53" spans="1:68" s="21" customFormat="1" ht="20.25" customHeight="1" thickBot="1">
      <c r="A53" s="118" t="s">
        <v>98</v>
      </c>
      <c r="B53" s="119"/>
      <c r="C53" s="100" t="s">
        <v>99</v>
      </c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2"/>
      <c r="X53" s="103"/>
      <c r="Y53" s="104"/>
      <c r="Z53" s="120" t="s">
        <v>100</v>
      </c>
      <c r="AA53" s="121"/>
      <c r="AB53" s="107">
        <f>AF53+AD53</f>
        <v>1082</v>
      </c>
      <c r="AC53" s="97"/>
      <c r="AD53" s="107">
        <f>AH53+AP53+AX53+BF53</f>
        <v>0</v>
      </c>
      <c r="AE53" s="117"/>
      <c r="AF53" s="122">
        <f>AK53+AS53+BA53+BI53</f>
        <v>1082</v>
      </c>
      <c r="AG53" s="123"/>
      <c r="AH53" s="115"/>
      <c r="AI53" s="116"/>
      <c r="AJ53" s="116"/>
      <c r="AK53" s="109">
        <f>54*19-AH52-AK52</f>
        <v>306</v>
      </c>
      <c r="AL53" s="109"/>
      <c r="AM53" s="109"/>
      <c r="AN53" s="110">
        <v>7.5</v>
      </c>
      <c r="AO53" s="111"/>
      <c r="AP53" s="115"/>
      <c r="AQ53" s="116"/>
      <c r="AR53" s="116"/>
      <c r="AS53" s="109">
        <f>54*22-AP52-AS52</f>
        <v>272</v>
      </c>
      <c r="AT53" s="109"/>
      <c r="AU53" s="109"/>
      <c r="AV53" s="110">
        <v>6.5</v>
      </c>
      <c r="AW53" s="111"/>
      <c r="AX53" s="107"/>
      <c r="AY53" s="96"/>
      <c r="AZ53" s="117"/>
      <c r="BA53" s="109">
        <f>54*20-AX52-BA52</f>
        <v>298</v>
      </c>
      <c r="BB53" s="109"/>
      <c r="BC53" s="109"/>
      <c r="BD53" s="110">
        <v>8</v>
      </c>
      <c r="BE53" s="111"/>
      <c r="BF53" s="115"/>
      <c r="BG53" s="116"/>
      <c r="BH53" s="116"/>
      <c r="BI53" s="109">
        <f>54*8-BF52-BI52</f>
        <v>206</v>
      </c>
      <c r="BJ53" s="109"/>
      <c r="BK53" s="109"/>
      <c r="BL53" s="110">
        <v>5</v>
      </c>
      <c r="BM53" s="111"/>
      <c r="BN53" s="50"/>
      <c r="BO53" s="112"/>
      <c r="BP53" s="113"/>
    </row>
    <row r="54" spans="1:68" s="21" customFormat="1" ht="20.25" customHeight="1" thickBot="1">
      <c r="A54" s="118" t="s">
        <v>101</v>
      </c>
      <c r="B54" s="119"/>
      <c r="C54" s="100" t="s">
        <v>26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2"/>
      <c r="X54" s="103"/>
      <c r="Y54" s="104"/>
      <c r="Z54" s="120">
        <v>2.4</v>
      </c>
      <c r="AA54" s="121">
        <v>2</v>
      </c>
      <c r="AB54" s="107">
        <f>AF54+AD54</f>
        <v>540</v>
      </c>
      <c r="AC54" s="97"/>
      <c r="AD54" s="107">
        <f>AH54+AP54+AX54+BF54</f>
        <v>0</v>
      </c>
      <c r="AE54" s="117"/>
      <c r="AF54" s="122">
        <f>AK54+AS54+BA54+BI54</f>
        <v>540</v>
      </c>
      <c r="AG54" s="123"/>
      <c r="AH54" s="115"/>
      <c r="AI54" s="116"/>
      <c r="AJ54" s="116"/>
      <c r="AK54" s="109"/>
      <c r="AL54" s="109"/>
      <c r="AM54" s="109"/>
      <c r="AN54" s="110"/>
      <c r="AO54" s="111"/>
      <c r="AP54" s="115"/>
      <c r="AQ54" s="116"/>
      <c r="AR54" s="116"/>
      <c r="AS54" s="109">
        <v>108</v>
      </c>
      <c r="AT54" s="109"/>
      <c r="AU54" s="109"/>
      <c r="AV54" s="110">
        <v>3</v>
      </c>
      <c r="AW54" s="111"/>
      <c r="AX54" s="107"/>
      <c r="AY54" s="96"/>
      <c r="AZ54" s="117"/>
      <c r="BA54" s="109"/>
      <c r="BB54" s="109"/>
      <c r="BC54" s="109"/>
      <c r="BD54" s="110"/>
      <c r="BE54" s="111"/>
      <c r="BF54" s="115"/>
      <c r="BG54" s="116"/>
      <c r="BH54" s="116"/>
      <c r="BI54" s="109">
        <v>432</v>
      </c>
      <c r="BJ54" s="109"/>
      <c r="BK54" s="109"/>
      <c r="BL54" s="110">
        <v>10</v>
      </c>
      <c r="BM54" s="111"/>
      <c r="BN54" s="50"/>
      <c r="BO54" s="112"/>
      <c r="BP54" s="113"/>
    </row>
    <row r="55" spans="1:68" s="21" customFormat="1" ht="20.25" customHeight="1" thickBot="1">
      <c r="A55" s="118" t="s">
        <v>102</v>
      </c>
      <c r="B55" s="119"/>
      <c r="C55" s="100" t="s">
        <v>41</v>
      </c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2"/>
      <c r="X55" s="103"/>
      <c r="Y55" s="104"/>
      <c r="Z55" s="120"/>
      <c r="AA55" s="121"/>
      <c r="AB55" s="107">
        <f>AF55+AD55</f>
        <v>378</v>
      </c>
      <c r="AC55" s="97"/>
      <c r="AD55" s="107">
        <f>AH55+AP55+AX55+BF55</f>
        <v>0</v>
      </c>
      <c r="AE55" s="117"/>
      <c r="AF55" s="122">
        <f>AK55+AS55+BA55+BI55</f>
        <v>378</v>
      </c>
      <c r="AG55" s="123"/>
      <c r="AH55" s="115"/>
      <c r="AI55" s="116"/>
      <c r="AJ55" s="116"/>
      <c r="AK55" s="109"/>
      <c r="AL55" s="109"/>
      <c r="AM55" s="109"/>
      <c r="AN55" s="110"/>
      <c r="AO55" s="111"/>
      <c r="AP55" s="115"/>
      <c r="AQ55" s="116"/>
      <c r="AR55" s="116"/>
      <c r="AS55" s="109"/>
      <c r="AT55" s="109"/>
      <c r="AU55" s="109"/>
      <c r="AV55" s="110"/>
      <c r="AW55" s="111"/>
      <c r="AX55" s="107"/>
      <c r="AY55" s="96"/>
      <c r="AZ55" s="117"/>
      <c r="BA55" s="109"/>
      <c r="BB55" s="109"/>
      <c r="BC55" s="109"/>
      <c r="BD55" s="110"/>
      <c r="BE55" s="111"/>
      <c r="BF55" s="115"/>
      <c r="BG55" s="116"/>
      <c r="BH55" s="116"/>
      <c r="BI55" s="109">
        <v>378</v>
      </c>
      <c r="BJ55" s="109"/>
      <c r="BK55" s="109"/>
      <c r="BL55" s="110">
        <v>10</v>
      </c>
      <c r="BM55" s="111"/>
      <c r="BN55" s="50"/>
      <c r="BO55" s="112"/>
      <c r="BP55" s="113"/>
    </row>
    <row r="56" spans="1:68" s="31" customFormat="1" ht="7.5" customHeight="1" thickBo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5"/>
      <c r="AC56" s="65"/>
      <c r="AD56" s="65"/>
      <c r="AE56" s="65"/>
      <c r="AF56" s="65"/>
      <c r="AG56" s="65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7"/>
      <c r="AU56" s="67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20"/>
      <c r="BO56" s="114"/>
      <c r="BP56" s="114"/>
    </row>
    <row r="57" spans="1:68" s="31" customFormat="1" ht="21" customHeight="1" thickBot="1">
      <c r="A57" s="98"/>
      <c r="B57" s="99"/>
      <c r="C57" s="100" t="s">
        <v>48</v>
      </c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2"/>
      <c r="X57" s="103"/>
      <c r="Y57" s="104"/>
      <c r="Z57" s="105"/>
      <c r="AA57" s="106"/>
      <c r="AB57" s="107">
        <f>AB55+AB54+AB53+AB37+AB32</f>
        <v>4644</v>
      </c>
      <c r="AC57" s="97"/>
      <c r="AD57" s="107">
        <f>AD55+AD54+AD53+AD37+AD32</f>
        <v>1010</v>
      </c>
      <c r="AE57" s="108"/>
      <c r="AF57" s="96">
        <f>AF55+AF54+AF53+AF37+AF32</f>
        <v>3634</v>
      </c>
      <c r="AG57" s="97"/>
      <c r="AH57" s="93">
        <f>AH55+AH54+AH53+AH37+AH32</f>
        <v>324</v>
      </c>
      <c r="AI57" s="94"/>
      <c r="AJ57" s="94"/>
      <c r="AK57" s="95">
        <f>AK55+AK54+AK53+AK37+AK32</f>
        <v>702</v>
      </c>
      <c r="AL57" s="95"/>
      <c r="AM57" s="95"/>
      <c r="AN57" s="87">
        <f>AN55+AN54+AN53+AN37+AN32</f>
        <v>20.5</v>
      </c>
      <c r="AO57" s="88"/>
      <c r="AP57" s="93">
        <f>AP55+AP54+AP53+AP37+AP32</f>
        <v>342</v>
      </c>
      <c r="AQ57" s="94"/>
      <c r="AR57" s="94"/>
      <c r="AS57" s="95">
        <f>AS55+AS54+AS53+AS37+AS32</f>
        <v>954</v>
      </c>
      <c r="AT57" s="95"/>
      <c r="AU57" s="95"/>
      <c r="AV57" s="87">
        <f>AV55+AV54+AV53+AV37+AV32</f>
        <v>39.5</v>
      </c>
      <c r="AW57" s="88"/>
      <c r="AX57" s="93">
        <f>AX55+AX54+AX53+AX37+AX32</f>
        <v>266</v>
      </c>
      <c r="AY57" s="94"/>
      <c r="AZ57" s="94"/>
      <c r="BA57" s="95">
        <f>BA55+BA54+BA53+BA37+BA32</f>
        <v>814</v>
      </c>
      <c r="BB57" s="95"/>
      <c r="BC57" s="95"/>
      <c r="BD57" s="87">
        <f>BD55+BD54+BD53+BD37+BD32</f>
        <v>29</v>
      </c>
      <c r="BE57" s="88"/>
      <c r="BF57" s="93">
        <f>BF55+BF54+BF53+BF37+BF32</f>
        <v>78</v>
      </c>
      <c r="BG57" s="94"/>
      <c r="BH57" s="94"/>
      <c r="BI57" s="95">
        <f>BI55+BI54+BI53+BI37+BI32</f>
        <v>1164</v>
      </c>
      <c r="BJ57" s="95"/>
      <c r="BK57" s="95"/>
      <c r="BL57" s="87">
        <f>BL55+BL54+BL53+BL37+BL32</f>
        <v>31</v>
      </c>
      <c r="BM57" s="88"/>
      <c r="BN57" s="57"/>
      <c r="BO57" s="89"/>
      <c r="BP57" s="89"/>
    </row>
    <row r="58" spans="1:68" s="31" customFormat="1" ht="6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3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4"/>
      <c r="AD58" s="34"/>
      <c r="AE58" s="33"/>
      <c r="AF58" s="33"/>
      <c r="AG58" s="33"/>
      <c r="AH58" s="33"/>
      <c r="AI58" s="33"/>
      <c r="AJ58" s="33"/>
      <c r="AK58" s="32"/>
      <c r="AL58" s="33"/>
      <c r="AM58" s="33"/>
      <c r="AN58" s="33"/>
      <c r="AO58" s="33"/>
      <c r="AP58" s="33"/>
      <c r="AQ58" s="32"/>
      <c r="AR58" s="33"/>
      <c r="AS58" s="33"/>
      <c r="AT58" s="33"/>
      <c r="AU58" s="33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57"/>
      <c r="BO58" s="89"/>
      <c r="BP58" s="89"/>
    </row>
    <row r="59" spans="1:65" s="13" customFormat="1" ht="18.75" customHeight="1">
      <c r="A59" s="90" t="s">
        <v>103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</row>
    <row r="60" s="13" customFormat="1" ht="18.75" customHeight="1">
      <c r="A60" s="13" t="s">
        <v>104</v>
      </c>
    </row>
    <row r="61" spans="1:14" s="13" customFormat="1" ht="15.75" customHeight="1">
      <c r="A61" s="13" t="s">
        <v>105</v>
      </c>
      <c r="N61" s="13" t="s">
        <v>106</v>
      </c>
    </row>
    <row r="62" spans="1:68" s="38" customFormat="1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</row>
    <row r="63" spans="1:63" s="38" customFormat="1" ht="18">
      <c r="A63" s="91" t="s">
        <v>107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13" t="s">
        <v>108</v>
      </c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</row>
    <row r="64" spans="1:68" s="37" customFormat="1" ht="18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</row>
    <row r="65" spans="1:68" s="37" customFormat="1" ht="18.75" customHeight="1">
      <c r="A65" s="92" t="s">
        <v>109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39"/>
      <c r="M65" s="39"/>
      <c r="N65" s="36" t="s">
        <v>110</v>
      </c>
      <c r="O65" s="39"/>
      <c r="P65" s="39"/>
      <c r="Q65" s="39"/>
      <c r="R65" s="39"/>
      <c r="S65" s="39"/>
      <c r="T65" s="39"/>
      <c r="V65" s="39"/>
      <c r="W65" s="39"/>
      <c r="X65" s="39"/>
      <c r="Y65" s="39"/>
      <c r="Z65" s="39"/>
      <c r="AC65" s="36"/>
      <c r="AD65" s="36"/>
      <c r="AE65" s="36"/>
      <c r="AF65" s="36"/>
      <c r="AG65" s="36"/>
      <c r="AI65" s="36"/>
      <c r="AJ65" s="36"/>
      <c r="AK65" s="36"/>
      <c r="AL65" s="36"/>
      <c r="AM65" s="36"/>
      <c r="AN65" s="36"/>
      <c r="AO65" s="36"/>
      <c r="AP65" s="36"/>
      <c r="AQ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</row>
    <row r="66" spans="1:68" s="37" customFormat="1" ht="6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36"/>
      <c r="Y66" s="39"/>
      <c r="Z66" s="39"/>
      <c r="AC66" s="36"/>
      <c r="AD66" s="36"/>
      <c r="AE66" s="36"/>
      <c r="AF66" s="36"/>
      <c r="AG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</row>
    <row r="67" spans="1:68" s="30" customFormat="1" ht="19.5" customHeight="1">
      <c r="A67" s="36" t="s">
        <v>111</v>
      </c>
      <c r="B67" s="36"/>
      <c r="L67" s="36" t="s">
        <v>112</v>
      </c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</row>
    <row r="68" spans="1:65" s="30" customFormat="1" ht="21" customHeight="1">
      <c r="A68" s="41" t="s">
        <v>113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Y68" s="16"/>
      <c r="Z68" s="16"/>
      <c r="AA68" s="16"/>
      <c r="AB68" s="16"/>
      <c r="AC68" s="16"/>
      <c r="AD68" s="16"/>
      <c r="AE68" s="16"/>
      <c r="AF68" s="16"/>
      <c r="AG68" s="16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</row>
    <row r="69" spans="1:23" s="16" customFormat="1" ht="26.25" customHeight="1">
      <c r="A69" s="13" t="s">
        <v>114</v>
      </c>
      <c r="B69" s="13"/>
      <c r="N69" s="13" t="s">
        <v>115</v>
      </c>
      <c r="W69" s="13" t="s">
        <v>116</v>
      </c>
    </row>
    <row r="70" s="16" customFormat="1" ht="18">
      <c r="N70" s="13"/>
    </row>
    <row r="71" s="16" customFormat="1" ht="13.5"/>
    <row r="72" spans="1:65" ht="13.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</row>
  </sheetData>
  <sheetProtection/>
  <mergeCells count="626">
    <mergeCell ref="A1:O1"/>
    <mergeCell ref="P1:R1"/>
    <mergeCell ref="S1:BH1"/>
    <mergeCell ref="BI1:BP1"/>
    <mergeCell ref="B3:AW3"/>
    <mergeCell ref="B5:F6"/>
    <mergeCell ref="G5:Q6"/>
    <mergeCell ref="R5:AT6"/>
    <mergeCell ref="AU5:BM5"/>
    <mergeCell ref="AU6:BA6"/>
    <mergeCell ref="BB6:BG6"/>
    <mergeCell ref="BH6:BM6"/>
    <mergeCell ref="B7:BM7"/>
    <mergeCell ref="B8:F8"/>
    <mergeCell ref="G8:Q8"/>
    <mergeCell ref="R8:AT8"/>
    <mergeCell ref="AU8:BA8"/>
    <mergeCell ref="BB8:BG8"/>
    <mergeCell ref="BH8:BM8"/>
    <mergeCell ref="B10:F10"/>
    <mergeCell ref="G10:Q10"/>
    <mergeCell ref="R10:AT10"/>
    <mergeCell ref="AU10:BA10"/>
    <mergeCell ref="BB10:BG10"/>
    <mergeCell ref="BH10:BM10"/>
    <mergeCell ref="B9:F9"/>
    <mergeCell ref="G9:Q9"/>
    <mergeCell ref="R9:AT9"/>
    <mergeCell ref="AU9:BA9"/>
    <mergeCell ref="BB9:BG9"/>
    <mergeCell ref="BH9:BM9"/>
    <mergeCell ref="B12:F12"/>
    <mergeCell ref="G12:Q12"/>
    <mergeCell ref="R12:AT12"/>
    <mergeCell ref="AU12:BA12"/>
    <mergeCell ref="BB12:BG12"/>
    <mergeCell ref="BH12:BM12"/>
    <mergeCell ref="B11:F11"/>
    <mergeCell ref="G11:Q11"/>
    <mergeCell ref="R11:AT11"/>
    <mergeCell ref="AU11:BA11"/>
    <mergeCell ref="BB11:BG11"/>
    <mergeCell ref="BH11:BM11"/>
    <mergeCell ref="B14:F14"/>
    <mergeCell ref="G14:Q14"/>
    <mergeCell ref="R14:AT14"/>
    <mergeCell ref="AU14:BA14"/>
    <mergeCell ref="BB14:BG14"/>
    <mergeCell ref="BH14:BM14"/>
    <mergeCell ref="B13:F13"/>
    <mergeCell ref="G13:Q13"/>
    <mergeCell ref="R13:AT13"/>
    <mergeCell ref="AU13:BA13"/>
    <mergeCell ref="BB13:BG13"/>
    <mergeCell ref="BH13:BM13"/>
    <mergeCell ref="B17:F17"/>
    <mergeCell ref="G17:Q17"/>
    <mergeCell ref="R17:AT17"/>
    <mergeCell ref="AU17:BA17"/>
    <mergeCell ref="BB17:BG17"/>
    <mergeCell ref="BH17:BM17"/>
    <mergeCell ref="B15:BM15"/>
    <mergeCell ref="B16:F16"/>
    <mergeCell ref="G16:Q16"/>
    <mergeCell ref="R16:AT16"/>
    <mergeCell ref="AU16:BA16"/>
    <mergeCell ref="BB16:BG16"/>
    <mergeCell ref="BH16:BM16"/>
    <mergeCell ref="B19:F19"/>
    <mergeCell ref="G19:Q19"/>
    <mergeCell ref="R19:AT19"/>
    <mergeCell ref="AU19:BA19"/>
    <mergeCell ref="BB19:BG19"/>
    <mergeCell ref="BH19:BM19"/>
    <mergeCell ref="B18:F18"/>
    <mergeCell ref="G18:Q18"/>
    <mergeCell ref="R18:AT18"/>
    <mergeCell ref="AU18:BA18"/>
    <mergeCell ref="BB18:BG18"/>
    <mergeCell ref="BH18:BM18"/>
    <mergeCell ref="B21:F21"/>
    <mergeCell ref="G21:Q21"/>
    <mergeCell ref="R21:AT21"/>
    <mergeCell ref="AU21:BA21"/>
    <mergeCell ref="BB21:BG21"/>
    <mergeCell ref="BH21:BM21"/>
    <mergeCell ref="B20:F20"/>
    <mergeCell ref="G20:Q20"/>
    <mergeCell ref="R20:AT20"/>
    <mergeCell ref="AU20:BA20"/>
    <mergeCell ref="BB20:BG20"/>
    <mergeCell ref="BH20:BM20"/>
    <mergeCell ref="B23:F23"/>
    <mergeCell ref="G23:N23"/>
    <mergeCell ref="R23:AT23"/>
    <mergeCell ref="AU23:BA23"/>
    <mergeCell ref="BB23:BG23"/>
    <mergeCell ref="BH23:BM23"/>
    <mergeCell ref="B22:F22"/>
    <mergeCell ref="G22:Q22"/>
    <mergeCell ref="R22:AT22"/>
    <mergeCell ref="AU22:BA22"/>
    <mergeCell ref="BB22:BG22"/>
    <mergeCell ref="BH22:BM22"/>
    <mergeCell ref="A26:B30"/>
    <mergeCell ref="C26:W30"/>
    <mergeCell ref="X26:AA27"/>
    <mergeCell ref="AB26:AG26"/>
    <mergeCell ref="AH26:BM26"/>
    <mergeCell ref="AB27:AC30"/>
    <mergeCell ref="AD27:AG27"/>
    <mergeCell ref="AH27:AO27"/>
    <mergeCell ref="AP27:AW27"/>
    <mergeCell ref="AX27:BE27"/>
    <mergeCell ref="AH29:AJ30"/>
    <mergeCell ref="AK29:AM30"/>
    <mergeCell ref="AN29:AO30"/>
    <mergeCell ref="AP29:AR30"/>
    <mergeCell ref="AS29:AU30"/>
    <mergeCell ref="AV29:AW30"/>
    <mergeCell ref="AX29:AZ30"/>
    <mergeCell ref="BF27:BM27"/>
    <mergeCell ref="X28:Y30"/>
    <mergeCell ref="Z28:AA30"/>
    <mergeCell ref="AD28:AE30"/>
    <mergeCell ref="AF28:AG30"/>
    <mergeCell ref="AH28:AJ28"/>
    <mergeCell ref="AK28:AO28"/>
    <mergeCell ref="AP28:AR28"/>
    <mergeCell ref="AS28:AW28"/>
    <mergeCell ref="AX28:AZ28"/>
    <mergeCell ref="BA29:BC30"/>
    <mergeCell ref="BD29:BE30"/>
    <mergeCell ref="BF29:BH30"/>
    <mergeCell ref="BI29:BK30"/>
    <mergeCell ref="BL29:BM30"/>
    <mergeCell ref="BO30:BP30"/>
    <mergeCell ref="BA28:BE28"/>
    <mergeCell ref="BF28:BH28"/>
    <mergeCell ref="BI28:BM28"/>
    <mergeCell ref="A32:B32"/>
    <mergeCell ref="C32:W32"/>
    <mergeCell ref="X32:Y32"/>
    <mergeCell ref="Z32:AA32"/>
    <mergeCell ref="AB32:AC32"/>
    <mergeCell ref="AD32:AE32"/>
    <mergeCell ref="AF32:AG32"/>
    <mergeCell ref="AH32:AJ32"/>
    <mergeCell ref="AV31:AW31"/>
    <mergeCell ref="AF31:AG31"/>
    <mergeCell ref="AH31:AJ31"/>
    <mergeCell ref="AK31:AM31"/>
    <mergeCell ref="AN31:AO31"/>
    <mergeCell ref="AP31:AR31"/>
    <mergeCell ref="AS31:AU31"/>
    <mergeCell ref="A31:B31"/>
    <mergeCell ref="C31:W31"/>
    <mergeCell ref="X31:Y31"/>
    <mergeCell ref="Z31:AA31"/>
    <mergeCell ref="AB31:AC31"/>
    <mergeCell ref="AD31:AE31"/>
    <mergeCell ref="BO32:BP32"/>
    <mergeCell ref="AK32:AM32"/>
    <mergeCell ref="AN32:AO32"/>
    <mergeCell ref="AP32:AR32"/>
    <mergeCell ref="AS32:AU32"/>
    <mergeCell ref="AV32:AW32"/>
    <mergeCell ref="AX32:AZ32"/>
    <mergeCell ref="BL31:BM31"/>
    <mergeCell ref="BO31:BP31"/>
    <mergeCell ref="AX31:AZ31"/>
    <mergeCell ref="BA31:BC31"/>
    <mergeCell ref="BD31:BE31"/>
    <mergeCell ref="BF31:BH31"/>
    <mergeCell ref="BI31:BK31"/>
    <mergeCell ref="X33:Y33"/>
    <mergeCell ref="Z33:AA33"/>
    <mergeCell ref="AB33:AC33"/>
    <mergeCell ref="AD33:AE33"/>
    <mergeCell ref="BA32:BC32"/>
    <mergeCell ref="BD32:BE32"/>
    <mergeCell ref="BF32:BH32"/>
    <mergeCell ref="BI32:BK32"/>
    <mergeCell ref="BL32:BM32"/>
    <mergeCell ref="BL33:BM33"/>
    <mergeCell ref="BO33:BP33"/>
    <mergeCell ref="A34:B35"/>
    <mergeCell ref="C34:W35"/>
    <mergeCell ref="X34:Y35"/>
    <mergeCell ref="Z34:AA35"/>
    <mergeCell ref="AB34:AC35"/>
    <mergeCell ref="AD34:AE35"/>
    <mergeCell ref="AF34:AG35"/>
    <mergeCell ref="AH34:AJ35"/>
    <mergeCell ref="AV33:AW33"/>
    <mergeCell ref="AX33:AZ33"/>
    <mergeCell ref="BA33:BC33"/>
    <mergeCell ref="BD33:BE33"/>
    <mergeCell ref="BF33:BH33"/>
    <mergeCell ref="BI33:BK33"/>
    <mergeCell ref="AF33:AG33"/>
    <mergeCell ref="AH33:AJ33"/>
    <mergeCell ref="AK33:AM33"/>
    <mergeCell ref="AN33:AO33"/>
    <mergeCell ref="AP33:AR33"/>
    <mergeCell ref="AS33:AU33"/>
    <mergeCell ref="A33:B33"/>
    <mergeCell ref="C33:W33"/>
    <mergeCell ref="BA34:BC35"/>
    <mergeCell ref="BD34:BE35"/>
    <mergeCell ref="BF34:BH35"/>
    <mergeCell ref="BI34:BK35"/>
    <mergeCell ref="BL34:BM35"/>
    <mergeCell ref="BO34:BP34"/>
    <mergeCell ref="BO35:BP35"/>
    <mergeCell ref="AK34:AM35"/>
    <mergeCell ref="AN34:AO35"/>
    <mergeCell ref="AP34:AR35"/>
    <mergeCell ref="AS34:AU35"/>
    <mergeCell ref="AV34:AW35"/>
    <mergeCell ref="AX34:AZ35"/>
    <mergeCell ref="A37:B37"/>
    <mergeCell ref="C37:W37"/>
    <mergeCell ref="X37:Y37"/>
    <mergeCell ref="Z37:AA37"/>
    <mergeCell ref="AB37:AC37"/>
    <mergeCell ref="AD37:AE37"/>
    <mergeCell ref="AF37:AG37"/>
    <mergeCell ref="AH37:AJ37"/>
    <mergeCell ref="AV36:AW36"/>
    <mergeCell ref="AF36:AG36"/>
    <mergeCell ref="AH36:AJ36"/>
    <mergeCell ref="AK36:AM36"/>
    <mergeCell ref="AN36:AO36"/>
    <mergeCell ref="AP36:AR36"/>
    <mergeCell ref="AS36:AU36"/>
    <mergeCell ref="A36:B36"/>
    <mergeCell ref="C36:W36"/>
    <mergeCell ref="X36:Y36"/>
    <mergeCell ref="Z36:AA36"/>
    <mergeCell ref="AB36:AC36"/>
    <mergeCell ref="AD36:AE36"/>
    <mergeCell ref="BO37:BP37"/>
    <mergeCell ref="AK37:AM37"/>
    <mergeCell ref="AN37:AO37"/>
    <mergeCell ref="AP37:AR37"/>
    <mergeCell ref="AS37:AU37"/>
    <mergeCell ref="AV37:AW37"/>
    <mergeCell ref="AX37:AZ37"/>
    <mergeCell ref="BL36:BM36"/>
    <mergeCell ref="BO36:BP36"/>
    <mergeCell ref="AX36:AZ36"/>
    <mergeCell ref="BA36:BC36"/>
    <mergeCell ref="BD36:BE36"/>
    <mergeCell ref="BF36:BH36"/>
    <mergeCell ref="BI36:BK36"/>
    <mergeCell ref="X38:Y38"/>
    <mergeCell ref="Z38:AA38"/>
    <mergeCell ref="AB38:AC38"/>
    <mergeCell ref="AD38:AE38"/>
    <mergeCell ref="BA37:BC37"/>
    <mergeCell ref="BD37:BE37"/>
    <mergeCell ref="BF37:BH37"/>
    <mergeCell ref="BI37:BK37"/>
    <mergeCell ref="BL37:BM37"/>
    <mergeCell ref="BL38:BM38"/>
    <mergeCell ref="BO38:BP38"/>
    <mergeCell ref="A39:B40"/>
    <mergeCell ref="C39:W40"/>
    <mergeCell ref="X39:Y40"/>
    <mergeCell ref="Z39:AA40"/>
    <mergeCell ref="AB39:AC40"/>
    <mergeCell ref="AD39:AE40"/>
    <mergeCell ref="AF39:AG40"/>
    <mergeCell ref="AH39:AJ40"/>
    <mergeCell ref="AV38:AW38"/>
    <mergeCell ref="AX38:AZ38"/>
    <mergeCell ref="BA38:BC38"/>
    <mergeCell ref="BD38:BE38"/>
    <mergeCell ref="BF38:BH38"/>
    <mergeCell ref="BI38:BK38"/>
    <mergeCell ref="AF38:AG38"/>
    <mergeCell ref="AH38:AJ38"/>
    <mergeCell ref="AK38:AM38"/>
    <mergeCell ref="AN38:AO38"/>
    <mergeCell ref="AP38:AR38"/>
    <mergeCell ref="AS38:AU38"/>
    <mergeCell ref="A38:B38"/>
    <mergeCell ref="C38:W38"/>
    <mergeCell ref="BA39:BC40"/>
    <mergeCell ref="BD39:BE40"/>
    <mergeCell ref="BF39:BH40"/>
    <mergeCell ref="BI39:BK40"/>
    <mergeCell ref="BL39:BM40"/>
    <mergeCell ref="BO39:BP39"/>
    <mergeCell ref="BO40:BP40"/>
    <mergeCell ref="AK39:AM40"/>
    <mergeCell ref="AN39:AO40"/>
    <mergeCell ref="AP39:AR40"/>
    <mergeCell ref="AS39:AU40"/>
    <mergeCell ref="AV39:AW40"/>
    <mergeCell ref="AX39:AZ40"/>
    <mergeCell ref="A42:B42"/>
    <mergeCell ref="C42:W42"/>
    <mergeCell ref="X42:Y42"/>
    <mergeCell ref="Z42:AA42"/>
    <mergeCell ref="AB42:AC42"/>
    <mergeCell ref="AD42:AE42"/>
    <mergeCell ref="AF42:AG42"/>
    <mergeCell ref="AH42:AJ42"/>
    <mergeCell ref="AV41:AW41"/>
    <mergeCell ref="AF41:AG41"/>
    <mergeCell ref="AH41:AJ41"/>
    <mergeCell ref="AK41:AM41"/>
    <mergeCell ref="AN41:AO41"/>
    <mergeCell ref="AP41:AR41"/>
    <mergeCell ref="AS41:AU41"/>
    <mergeCell ref="A41:B41"/>
    <mergeCell ref="C41:W41"/>
    <mergeCell ref="X41:Y41"/>
    <mergeCell ref="Z41:AA41"/>
    <mergeCell ref="AB41:AC41"/>
    <mergeCell ref="AD41:AE41"/>
    <mergeCell ref="BO42:BP42"/>
    <mergeCell ref="AK42:AM42"/>
    <mergeCell ref="AN42:AO42"/>
    <mergeCell ref="AP42:AR42"/>
    <mergeCell ref="AS42:AU42"/>
    <mergeCell ref="AV42:AW42"/>
    <mergeCell ref="AX42:AZ42"/>
    <mergeCell ref="BL41:BM41"/>
    <mergeCell ref="BO41:BP41"/>
    <mergeCell ref="AX41:AZ41"/>
    <mergeCell ref="BA41:BC41"/>
    <mergeCell ref="BD41:BE41"/>
    <mergeCell ref="BF41:BH41"/>
    <mergeCell ref="BI41:BK41"/>
    <mergeCell ref="X43:Y43"/>
    <mergeCell ref="Z43:AA43"/>
    <mergeCell ref="AB43:AC43"/>
    <mergeCell ref="AD43:AE43"/>
    <mergeCell ref="BA42:BC42"/>
    <mergeCell ref="BD42:BE42"/>
    <mergeCell ref="BF42:BH42"/>
    <mergeCell ref="BI42:BK42"/>
    <mergeCell ref="BL42:BM42"/>
    <mergeCell ref="BL43:BM43"/>
    <mergeCell ref="BO43:BP43"/>
    <mergeCell ref="A44:B44"/>
    <mergeCell ref="C44:W44"/>
    <mergeCell ref="X44:Y44"/>
    <mergeCell ref="Z44:AA44"/>
    <mergeCell ref="AB44:AC44"/>
    <mergeCell ref="AD44:AE44"/>
    <mergeCell ref="AF44:AG44"/>
    <mergeCell ref="AH44:AJ44"/>
    <mergeCell ref="AV43:AW43"/>
    <mergeCell ref="AX43:AZ43"/>
    <mergeCell ref="BA43:BC43"/>
    <mergeCell ref="BD43:BE43"/>
    <mergeCell ref="BF43:BH43"/>
    <mergeCell ref="BI43:BK43"/>
    <mergeCell ref="AF43:AG43"/>
    <mergeCell ref="AH43:AJ43"/>
    <mergeCell ref="AK43:AM43"/>
    <mergeCell ref="AN43:AO43"/>
    <mergeCell ref="AP43:AR43"/>
    <mergeCell ref="AS43:AU43"/>
    <mergeCell ref="A43:B43"/>
    <mergeCell ref="C43:W43"/>
    <mergeCell ref="BA44:BC44"/>
    <mergeCell ref="BD44:BE44"/>
    <mergeCell ref="BF44:BH44"/>
    <mergeCell ref="BI44:BK44"/>
    <mergeCell ref="BL44:BM44"/>
    <mergeCell ref="BO44:BP44"/>
    <mergeCell ref="AK44:AM44"/>
    <mergeCell ref="AN44:AO44"/>
    <mergeCell ref="AP44:AR44"/>
    <mergeCell ref="AS44:AU44"/>
    <mergeCell ref="AV44:AW44"/>
    <mergeCell ref="AX44:AZ44"/>
    <mergeCell ref="A46:B46"/>
    <mergeCell ref="C46:W46"/>
    <mergeCell ref="X46:Y46"/>
    <mergeCell ref="Z46:AA46"/>
    <mergeCell ref="AB46:AC46"/>
    <mergeCell ref="AD46:AE46"/>
    <mergeCell ref="AF46:AG46"/>
    <mergeCell ref="AH46:AJ46"/>
    <mergeCell ref="AV45:AW45"/>
    <mergeCell ref="AF45:AG45"/>
    <mergeCell ref="AH45:AJ45"/>
    <mergeCell ref="AK45:AM45"/>
    <mergeCell ref="AN45:AO45"/>
    <mergeCell ref="AP45:AR45"/>
    <mergeCell ref="AS45:AU45"/>
    <mergeCell ref="A45:B45"/>
    <mergeCell ref="C45:W45"/>
    <mergeCell ref="X45:Y45"/>
    <mergeCell ref="Z45:AA45"/>
    <mergeCell ref="AB45:AC45"/>
    <mergeCell ref="AD45:AE45"/>
    <mergeCell ref="BO46:BP46"/>
    <mergeCell ref="AK46:AM46"/>
    <mergeCell ref="AN46:AO46"/>
    <mergeCell ref="AP46:AR46"/>
    <mergeCell ref="AS46:AU46"/>
    <mergeCell ref="AV46:AW46"/>
    <mergeCell ref="AX46:AZ46"/>
    <mergeCell ref="BL45:BM45"/>
    <mergeCell ref="BO45:BP45"/>
    <mergeCell ref="AX45:AZ45"/>
    <mergeCell ref="BA45:BC45"/>
    <mergeCell ref="BD45:BE45"/>
    <mergeCell ref="BF45:BH45"/>
    <mergeCell ref="BI45:BK45"/>
    <mergeCell ref="X47:Y47"/>
    <mergeCell ref="Z47:AA47"/>
    <mergeCell ref="AB47:AC47"/>
    <mergeCell ref="AD47:AE47"/>
    <mergeCell ref="BA46:BC46"/>
    <mergeCell ref="BD46:BE46"/>
    <mergeCell ref="BF46:BH46"/>
    <mergeCell ref="BI46:BK46"/>
    <mergeCell ref="BL46:BM46"/>
    <mergeCell ref="BL47:BM47"/>
    <mergeCell ref="BO47:BP47"/>
    <mergeCell ref="A48:B48"/>
    <mergeCell ref="C48:W48"/>
    <mergeCell ref="X48:Y48"/>
    <mergeCell ref="Z48:AA48"/>
    <mergeCell ref="AB48:AC48"/>
    <mergeCell ref="AD48:AE48"/>
    <mergeCell ref="AF48:AG48"/>
    <mergeCell ref="AH48:AJ48"/>
    <mergeCell ref="AV47:AW47"/>
    <mergeCell ref="AX47:AZ47"/>
    <mergeCell ref="BA47:BC47"/>
    <mergeCell ref="BD47:BE47"/>
    <mergeCell ref="BF47:BH47"/>
    <mergeCell ref="BI47:BK47"/>
    <mergeCell ref="AF47:AG47"/>
    <mergeCell ref="AH47:AJ47"/>
    <mergeCell ref="AK47:AM47"/>
    <mergeCell ref="AN47:AO47"/>
    <mergeCell ref="AP47:AR47"/>
    <mergeCell ref="AS47:AU47"/>
    <mergeCell ref="A47:B47"/>
    <mergeCell ref="C47:W47"/>
    <mergeCell ref="BA48:BC48"/>
    <mergeCell ref="BD48:BE48"/>
    <mergeCell ref="BF48:BH48"/>
    <mergeCell ref="BI48:BK48"/>
    <mergeCell ref="BL48:BM48"/>
    <mergeCell ref="BO48:BP48"/>
    <mergeCell ref="AK48:AM48"/>
    <mergeCell ref="AN48:AO48"/>
    <mergeCell ref="AP48:AR48"/>
    <mergeCell ref="AS48:AU48"/>
    <mergeCell ref="AV48:AW48"/>
    <mergeCell ref="AX48:AZ48"/>
    <mergeCell ref="A50:B50"/>
    <mergeCell ref="C50:W50"/>
    <mergeCell ref="X50:Y50"/>
    <mergeCell ref="Z50:AA50"/>
    <mergeCell ref="AB50:AC50"/>
    <mergeCell ref="AD50:AE50"/>
    <mergeCell ref="AF50:AG50"/>
    <mergeCell ref="AH50:AJ50"/>
    <mergeCell ref="AV49:AW49"/>
    <mergeCell ref="AF49:AG49"/>
    <mergeCell ref="AH49:AJ49"/>
    <mergeCell ref="AK49:AM49"/>
    <mergeCell ref="AN49:AO49"/>
    <mergeCell ref="AP49:AR49"/>
    <mergeCell ref="AS49:AU49"/>
    <mergeCell ref="A49:B49"/>
    <mergeCell ref="C49:W49"/>
    <mergeCell ref="X49:Y49"/>
    <mergeCell ref="Z49:AA49"/>
    <mergeCell ref="AB49:AC49"/>
    <mergeCell ref="AD49:AE49"/>
    <mergeCell ref="BO50:BP50"/>
    <mergeCell ref="AK50:AM50"/>
    <mergeCell ref="AN50:AO50"/>
    <mergeCell ref="AP50:AR50"/>
    <mergeCell ref="AS50:AU50"/>
    <mergeCell ref="AV50:AW50"/>
    <mergeCell ref="AX50:AZ50"/>
    <mergeCell ref="BL49:BM49"/>
    <mergeCell ref="BO49:BP49"/>
    <mergeCell ref="AX49:AZ49"/>
    <mergeCell ref="BA49:BC49"/>
    <mergeCell ref="BD49:BE49"/>
    <mergeCell ref="BF49:BH49"/>
    <mergeCell ref="BI49:BK49"/>
    <mergeCell ref="X51:Y51"/>
    <mergeCell ref="Z51:AA51"/>
    <mergeCell ref="AB51:AC51"/>
    <mergeCell ref="AD51:AE51"/>
    <mergeCell ref="BA50:BC50"/>
    <mergeCell ref="BD50:BE50"/>
    <mergeCell ref="BF50:BH50"/>
    <mergeCell ref="BI50:BK50"/>
    <mergeCell ref="BL50:BM50"/>
    <mergeCell ref="BL51:BM51"/>
    <mergeCell ref="BO51:BP51"/>
    <mergeCell ref="A52:W52"/>
    <mergeCell ref="X52:Y52"/>
    <mergeCell ref="Z52:AA52"/>
    <mergeCell ref="AB52:AC52"/>
    <mergeCell ref="AD52:AE52"/>
    <mergeCell ref="AF52:AG52"/>
    <mergeCell ref="AH52:AJ52"/>
    <mergeCell ref="AK52:AM52"/>
    <mergeCell ref="AV51:AW51"/>
    <mergeCell ref="AX51:AZ51"/>
    <mergeCell ref="BA51:BC51"/>
    <mergeCell ref="BD51:BE51"/>
    <mergeCell ref="BF51:BH51"/>
    <mergeCell ref="BI51:BK51"/>
    <mergeCell ref="AF51:AG51"/>
    <mergeCell ref="AH51:AJ51"/>
    <mergeCell ref="AK51:AM51"/>
    <mergeCell ref="AN51:AO51"/>
    <mergeCell ref="AP51:AR51"/>
    <mergeCell ref="AS51:AU51"/>
    <mergeCell ref="A51:B51"/>
    <mergeCell ref="C51:W51"/>
    <mergeCell ref="BD52:BE52"/>
    <mergeCell ref="BF52:BH52"/>
    <mergeCell ref="BI52:BK52"/>
    <mergeCell ref="BL52:BM52"/>
    <mergeCell ref="BO52:BP52"/>
    <mergeCell ref="A53:B53"/>
    <mergeCell ref="C53:W53"/>
    <mergeCell ref="X53:Y53"/>
    <mergeCell ref="Z53:AA53"/>
    <mergeCell ref="AB53:AC53"/>
    <mergeCell ref="AN52:AO52"/>
    <mergeCell ref="AP52:AR52"/>
    <mergeCell ref="AS52:AU52"/>
    <mergeCell ref="AV52:AW52"/>
    <mergeCell ref="AX52:AZ52"/>
    <mergeCell ref="BA52:BC52"/>
    <mergeCell ref="BI53:BK53"/>
    <mergeCell ref="BL53:BM53"/>
    <mergeCell ref="BO53:BP53"/>
    <mergeCell ref="AX53:AZ53"/>
    <mergeCell ref="BA53:BC53"/>
    <mergeCell ref="BD53:BE53"/>
    <mergeCell ref="BF53:BH53"/>
    <mergeCell ref="A54:B54"/>
    <mergeCell ref="C54:W54"/>
    <mergeCell ref="X54:Y54"/>
    <mergeCell ref="Z54:AA54"/>
    <mergeCell ref="AB54:AC54"/>
    <mergeCell ref="AD54:AE54"/>
    <mergeCell ref="AF54:AG54"/>
    <mergeCell ref="AS53:AU53"/>
    <mergeCell ref="AV53:AW53"/>
    <mergeCell ref="AD53:AE53"/>
    <mergeCell ref="AF53:AG53"/>
    <mergeCell ref="AH53:AJ53"/>
    <mergeCell ref="AK53:AM53"/>
    <mergeCell ref="AN53:AO53"/>
    <mergeCell ref="AP53:AR53"/>
    <mergeCell ref="BO54:BP54"/>
    <mergeCell ref="A55:B55"/>
    <mergeCell ref="C55:W55"/>
    <mergeCell ref="X55:Y55"/>
    <mergeCell ref="Z55:AA55"/>
    <mergeCell ref="AB55:AC55"/>
    <mergeCell ref="AD55:AE55"/>
    <mergeCell ref="AF55:AG55"/>
    <mergeCell ref="AH55:AJ55"/>
    <mergeCell ref="AK55:AM55"/>
    <mergeCell ref="AX54:AZ54"/>
    <mergeCell ref="BA54:BC54"/>
    <mergeCell ref="BD54:BE54"/>
    <mergeCell ref="BF54:BH54"/>
    <mergeCell ref="BI54:BK54"/>
    <mergeCell ref="BL54:BM54"/>
    <mergeCell ref="AH54:AJ54"/>
    <mergeCell ref="AK54:AM54"/>
    <mergeCell ref="AN54:AO54"/>
    <mergeCell ref="AP54:AR54"/>
    <mergeCell ref="AS54:AU54"/>
    <mergeCell ref="AV54:AW54"/>
    <mergeCell ref="BD55:BE55"/>
    <mergeCell ref="BF55:BH55"/>
    <mergeCell ref="BI55:BK55"/>
    <mergeCell ref="BL55:BM55"/>
    <mergeCell ref="BO55:BP55"/>
    <mergeCell ref="BO56:BP56"/>
    <mergeCell ref="AN55:AO55"/>
    <mergeCell ref="AP55:AR55"/>
    <mergeCell ref="AS55:AU55"/>
    <mergeCell ref="AV55:AW55"/>
    <mergeCell ref="AX55:AZ55"/>
    <mergeCell ref="BA55:BC55"/>
    <mergeCell ref="BL57:BM57"/>
    <mergeCell ref="BO57:BP57"/>
    <mergeCell ref="BO58:BP58"/>
    <mergeCell ref="A59:AW59"/>
    <mergeCell ref="A63:R63"/>
    <mergeCell ref="A65:K65"/>
    <mergeCell ref="AV57:AW57"/>
    <mergeCell ref="AX57:AZ57"/>
    <mergeCell ref="BA57:BC57"/>
    <mergeCell ref="BD57:BE57"/>
    <mergeCell ref="BF57:BH57"/>
    <mergeCell ref="BI57:BK57"/>
    <mergeCell ref="AF57:AG57"/>
    <mergeCell ref="AH57:AJ57"/>
    <mergeCell ref="AK57:AM57"/>
    <mergeCell ref="AN57:AO57"/>
    <mergeCell ref="AP57:AR57"/>
    <mergeCell ref="AS57:AU57"/>
    <mergeCell ref="A57:B57"/>
    <mergeCell ref="C57:W57"/>
    <mergeCell ref="X57:Y57"/>
    <mergeCell ref="Z57:AA57"/>
    <mergeCell ref="AB57:AC57"/>
    <mergeCell ref="AD57:AE57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54" r:id="rId2"/>
  <rowBreaks count="1" manualBreakCount="1">
    <brk id="23" max="64" man="1"/>
  </rowBreaks>
  <ignoredErrors>
    <ignoredError sqref="A39:B42 A44:B51" twoDigitTextYear="1"/>
    <ignoredError sqref="AB43:AG43 AD52:AG5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P55"/>
  <sheetViews>
    <sheetView view="pageBreakPreview" zoomScale="80" zoomScaleNormal="75" zoomScaleSheetLayoutView="80" zoomScalePageLayoutView="0" workbookViewId="0" topLeftCell="A10">
      <selection activeCell="C24" sqref="C24:T24"/>
    </sheetView>
  </sheetViews>
  <sheetFormatPr defaultColWidth="8.875" defaultRowHeight="12.75"/>
  <cols>
    <col min="1" max="59" width="3.625" style="0" customWidth="1"/>
    <col min="60" max="60" width="4.875" style="0" customWidth="1"/>
    <col min="61" max="63" width="3.625" style="0" customWidth="1"/>
  </cols>
  <sheetData>
    <row r="1" spans="1:63" s="1" customFormat="1" ht="285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7" t="s">
        <v>159</v>
      </c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7"/>
      <c r="AT1" s="467"/>
      <c r="AU1" s="467"/>
      <c r="AV1" s="467"/>
      <c r="AW1" s="467"/>
      <c r="AX1" s="467"/>
      <c r="AY1" s="467"/>
      <c r="AZ1" s="468"/>
      <c r="BA1" s="468"/>
      <c r="BB1" s="468"/>
      <c r="BC1" s="468"/>
      <c r="BD1" s="468"/>
      <c r="BE1" s="468"/>
      <c r="BF1" s="468"/>
      <c r="BG1" s="468"/>
      <c r="BH1" s="468"/>
      <c r="BI1" s="468"/>
      <c r="BJ1" s="468"/>
      <c r="BK1" s="468"/>
    </row>
    <row r="2" spans="1:63" s="5" customFormat="1" ht="6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4"/>
    </row>
    <row r="3" spans="2:44" s="5" customFormat="1" ht="21">
      <c r="B3" s="469" t="s">
        <v>2</v>
      </c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469"/>
      <c r="AJ3" s="469"/>
      <c r="AK3" s="469"/>
      <c r="AL3" s="469"/>
      <c r="AM3" s="469"/>
      <c r="AN3" s="469"/>
      <c r="AO3" s="469"/>
      <c r="AP3" s="469"/>
      <c r="AQ3" s="3"/>
      <c r="AR3" s="3"/>
    </row>
    <row r="4" spans="1:63" s="5" customFormat="1" ht="18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4"/>
    </row>
    <row r="5" spans="1:63" s="5" customFormat="1" ht="29.25" customHeight="1">
      <c r="A5" s="2"/>
      <c r="B5" s="470" t="s">
        <v>3</v>
      </c>
      <c r="C5" s="471"/>
      <c r="D5" s="471"/>
      <c r="E5" s="471"/>
      <c r="F5" s="487"/>
      <c r="G5" s="470" t="s">
        <v>4</v>
      </c>
      <c r="H5" s="680"/>
      <c r="I5" s="680"/>
      <c r="J5" s="680"/>
      <c r="K5" s="680"/>
      <c r="L5" s="680"/>
      <c r="M5" s="680"/>
      <c r="N5" s="681"/>
      <c r="O5" s="486" t="s">
        <v>5</v>
      </c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87"/>
      <c r="AN5" s="486" t="s">
        <v>119</v>
      </c>
      <c r="AO5" s="471"/>
      <c r="AP5" s="471"/>
      <c r="AQ5" s="471"/>
      <c r="AR5" s="471"/>
      <c r="AS5" s="471"/>
      <c r="AT5" s="471"/>
      <c r="AU5" s="471"/>
      <c r="AV5" s="471"/>
      <c r="AW5" s="471"/>
      <c r="AX5" s="471"/>
      <c r="AY5" s="471"/>
      <c r="AZ5" s="471"/>
      <c r="BA5" s="471"/>
      <c r="BB5" s="471"/>
      <c r="BC5" s="471"/>
      <c r="BD5" s="471"/>
      <c r="BE5" s="471"/>
      <c r="BF5" s="471"/>
      <c r="BG5" s="487"/>
      <c r="BH5" s="3"/>
      <c r="BI5" s="3"/>
      <c r="BJ5" s="3"/>
      <c r="BK5" s="4"/>
    </row>
    <row r="6" spans="1:63" s="5" customFormat="1" ht="43.5" customHeight="1" thickBot="1">
      <c r="A6" s="2"/>
      <c r="B6" s="473"/>
      <c r="C6" s="474"/>
      <c r="D6" s="474"/>
      <c r="E6" s="474"/>
      <c r="F6" s="679"/>
      <c r="G6" s="682"/>
      <c r="H6" s="683"/>
      <c r="I6" s="683"/>
      <c r="J6" s="683"/>
      <c r="K6" s="683"/>
      <c r="L6" s="683"/>
      <c r="M6" s="683"/>
      <c r="N6" s="684"/>
      <c r="O6" s="473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474"/>
      <c r="AM6" s="679"/>
      <c r="AN6" s="473" t="s">
        <v>7</v>
      </c>
      <c r="AO6" s="474"/>
      <c r="AP6" s="474"/>
      <c r="AQ6" s="474"/>
      <c r="AR6" s="474"/>
      <c r="AS6" s="474"/>
      <c r="AT6" s="677" t="s">
        <v>8</v>
      </c>
      <c r="AU6" s="677"/>
      <c r="AV6" s="677"/>
      <c r="AW6" s="677"/>
      <c r="AX6" s="677"/>
      <c r="AY6" s="677"/>
      <c r="AZ6" s="677" t="s">
        <v>9</v>
      </c>
      <c r="BA6" s="677"/>
      <c r="BB6" s="677"/>
      <c r="BC6" s="677"/>
      <c r="BD6" s="677"/>
      <c r="BE6" s="677"/>
      <c r="BF6" s="677"/>
      <c r="BG6" s="678"/>
      <c r="BH6" s="3"/>
      <c r="BI6" s="3"/>
      <c r="BJ6" s="3"/>
      <c r="BK6" s="4"/>
    </row>
    <row r="7" spans="1:63" s="5" customFormat="1" ht="33" customHeight="1">
      <c r="A7" s="2"/>
      <c r="B7" s="666" t="s">
        <v>30</v>
      </c>
      <c r="C7" s="667"/>
      <c r="D7" s="667"/>
      <c r="E7" s="667"/>
      <c r="F7" s="668"/>
      <c r="G7" s="669" t="s">
        <v>160</v>
      </c>
      <c r="H7" s="670"/>
      <c r="I7" s="670"/>
      <c r="J7" s="670"/>
      <c r="K7" s="670"/>
      <c r="L7" s="670"/>
      <c r="M7" s="670"/>
      <c r="N7" s="671"/>
      <c r="O7" s="672" t="s">
        <v>32</v>
      </c>
      <c r="P7" s="673"/>
      <c r="Q7" s="673"/>
      <c r="R7" s="673"/>
      <c r="S7" s="673"/>
      <c r="T7" s="673"/>
      <c r="U7" s="673"/>
      <c r="V7" s="673"/>
      <c r="W7" s="673"/>
      <c r="X7" s="673"/>
      <c r="Y7" s="673"/>
      <c r="Z7" s="673"/>
      <c r="AA7" s="673"/>
      <c r="AB7" s="673"/>
      <c r="AC7" s="673"/>
      <c r="AD7" s="673"/>
      <c r="AE7" s="673"/>
      <c r="AF7" s="673"/>
      <c r="AG7" s="673"/>
      <c r="AH7" s="673"/>
      <c r="AI7" s="673"/>
      <c r="AJ7" s="673"/>
      <c r="AK7" s="673"/>
      <c r="AL7" s="673"/>
      <c r="AM7" s="674"/>
      <c r="AN7" s="662">
        <f>AT7+AZ7</f>
        <v>972</v>
      </c>
      <c r="AO7" s="663"/>
      <c r="AP7" s="663"/>
      <c r="AQ7" s="663"/>
      <c r="AR7" s="663"/>
      <c r="AS7" s="663"/>
      <c r="AT7" s="675">
        <f>AO41</f>
        <v>290</v>
      </c>
      <c r="AU7" s="675"/>
      <c r="AV7" s="675"/>
      <c r="AW7" s="675"/>
      <c r="AX7" s="675"/>
      <c r="AY7" s="675"/>
      <c r="AZ7" s="675">
        <f>AS24+AS29+AS37-AZ8</f>
        <v>682</v>
      </c>
      <c r="BA7" s="675"/>
      <c r="BB7" s="675"/>
      <c r="BC7" s="675"/>
      <c r="BD7" s="675"/>
      <c r="BE7" s="675"/>
      <c r="BF7" s="675"/>
      <c r="BG7" s="676"/>
      <c r="BH7" s="3"/>
      <c r="BI7" s="3"/>
      <c r="BJ7" s="3"/>
      <c r="BK7" s="4"/>
    </row>
    <row r="8" spans="1:63" s="5" customFormat="1" ht="33" customHeight="1">
      <c r="A8" s="2"/>
      <c r="B8" s="666" t="s">
        <v>18</v>
      </c>
      <c r="C8" s="667"/>
      <c r="D8" s="667"/>
      <c r="E8" s="667"/>
      <c r="F8" s="668"/>
      <c r="G8" s="669" t="s">
        <v>161</v>
      </c>
      <c r="H8" s="670"/>
      <c r="I8" s="670"/>
      <c r="J8" s="670"/>
      <c r="K8" s="670"/>
      <c r="L8" s="670"/>
      <c r="M8" s="670"/>
      <c r="N8" s="671"/>
      <c r="O8" s="672" t="s">
        <v>15</v>
      </c>
      <c r="P8" s="673"/>
      <c r="Q8" s="673"/>
      <c r="R8" s="673"/>
      <c r="S8" s="673"/>
      <c r="T8" s="673"/>
      <c r="U8" s="673"/>
      <c r="V8" s="673"/>
      <c r="W8" s="673"/>
      <c r="X8" s="673"/>
      <c r="Y8" s="673"/>
      <c r="Z8" s="673"/>
      <c r="AA8" s="673"/>
      <c r="AB8" s="673"/>
      <c r="AC8" s="673"/>
      <c r="AD8" s="673"/>
      <c r="AE8" s="673"/>
      <c r="AF8" s="673"/>
      <c r="AG8" s="673"/>
      <c r="AH8" s="673"/>
      <c r="AI8" s="673"/>
      <c r="AJ8" s="673"/>
      <c r="AK8" s="673"/>
      <c r="AL8" s="673"/>
      <c r="AM8" s="674"/>
      <c r="AN8" s="662">
        <f aca="true" t="shared" si="0" ref="AN8:AN13">AT8+AZ8</f>
        <v>108</v>
      </c>
      <c r="AO8" s="663"/>
      <c r="AP8" s="663"/>
      <c r="AQ8" s="663"/>
      <c r="AR8" s="663"/>
      <c r="AS8" s="663"/>
      <c r="AT8" s="675"/>
      <c r="AU8" s="675"/>
      <c r="AV8" s="675"/>
      <c r="AW8" s="675"/>
      <c r="AX8" s="675"/>
      <c r="AY8" s="675"/>
      <c r="AZ8" s="675">
        <v>108</v>
      </c>
      <c r="BA8" s="675"/>
      <c r="BB8" s="675"/>
      <c r="BC8" s="675"/>
      <c r="BD8" s="675"/>
      <c r="BE8" s="675"/>
      <c r="BF8" s="675"/>
      <c r="BG8" s="676"/>
      <c r="BH8" s="3"/>
      <c r="BI8" s="3"/>
      <c r="BJ8" s="3"/>
      <c r="BK8" s="4"/>
    </row>
    <row r="9" spans="1:63" s="5" customFormat="1" ht="33" customHeight="1">
      <c r="A9" s="2"/>
      <c r="B9" s="666" t="s">
        <v>128</v>
      </c>
      <c r="C9" s="667"/>
      <c r="D9" s="667"/>
      <c r="E9" s="667"/>
      <c r="F9" s="668"/>
      <c r="G9" s="669" t="s">
        <v>122</v>
      </c>
      <c r="H9" s="670"/>
      <c r="I9" s="670"/>
      <c r="J9" s="670"/>
      <c r="K9" s="670"/>
      <c r="L9" s="670"/>
      <c r="M9" s="670"/>
      <c r="N9" s="671"/>
      <c r="O9" s="672" t="s">
        <v>35</v>
      </c>
      <c r="P9" s="673"/>
      <c r="Q9" s="673"/>
      <c r="R9" s="673"/>
      <c r="S9" s="673"/>
      <c r="T9" s="673"/>
      <c r="U9" s="673"/>
      <c r="V9" s="673"/>
      <c r="W9" s="673"/>
      <c r="X9" s="673"/>
      <c r="Y9" s="673"/>
      <c r="Z9" s="673"/>
      <c r="AA9" s="673"/>
      <c r="AB9" s="673"/>
      <c r="AC9" s="673"/>
      <c r="AD9" s="673"/>
      <c r="AE9" s="673"/>
      <c r="AF9" s="673"/>
      <c r="AG9" s="673"/>
      <c r="AH9" s="673"/>
      <c r="AI9" s="673"/>
      <c r="AJ9" s="673"/>
      <c r="AK9" s="673"/>
      <c r="AL9" s="673"/>
      <c r="AM9" s="674"/>
      <c r="AN9" s="662"/>
      <c r="AO9" s="663"/>
      <c r="AP9" s="663"/>
      <c r="AQ9" s="663"/>
      <c r="AR9" s="663"/>
      <c r="AS9" s="663"/>
      <c r="AT9" s="675"/>
      <c r="AU9" s="675"/>
      <c r="AV9" s="675"/>
      <c r="AW9" s="675"/>
      <c r="AX9" s="675"/>
      <c r="AY9" s="675"/>
      <c r="AZ9" s="675"/>
      <c r="BA9" s="675"/>
      <c r="BB9" s="675"/>
      <c r="BC9" s="675"/>
      <c r="BD9" s="675"/>
      <c r="BE9" s="675"/>
      <c r="BF9" s="675"/>
      <c r="BG9" s="676"/>
      <c r="BH9" s="3"/>
      <c r="BI9" s="3"/>
      <c r="BJ9" s="3"/>
      <c r="BK9" s="4"/>
    </row>
    <row r="10" spans="1:63" s="5" customFormat="1" ht="33" customHeight="1">
      <c r="A10" s="2"/>
      <c r="B10" s="666" t="s">
        <v>162</v>
      </c>
      <c r="C10" s="667"/>
      <c r="D10" s="667"/>
      <c r="E10" s="667"/>
      <c r="F10" s="668"/>
      <c r="G10" s="669" t="s">
        <v>123</v>
      </c>
      <c r="H10" s="670"/>
      <c r="I10" s="670"/>
      <c r="J10" s="670"/>
      <c r="K10" s="670"/>
      <c r="L10" s="670"/>
      <c r="M10" s="670"/>
      <c r="N10" s="671"/>
      <c r="O10" s="672" t="s">
        <v>32</v>
      </c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3"/>
      <c r="AH10" s="673"/>
      <c r="AI10" s="673"/>
      <c r="AJ10" s="673"/>
      <c r="AK10" s="673"/>
      <c r="AL10" s="673"/>
      <c r="AM10" s="674"/>
      <c r="AN10" s="662">
        <f t="shared" si="0"/>
        <v>702</v>
      </c>
      <c r="AO10" s="663"/>
      <c r="AP10" s="663"/>
      <c r="AQ10" s="663"/>
      <c r="AR10" s="663"/>
      <c r="AS10" s="663"/>
      <c r="AT10" s="675">
        <f>AY41</f>
        <v>184</v>
      </c>
      <c r="AU10" s="675"/>
      <c r="AV10" s="675"/>
      <c r="AW10" s="675"/>
      <c r="AX10" s="675"/>
      <c r="AY10" s="675"/>
      <c r="AZ10" s="675">
        <f>BC24+BC29+BC37-AZ11</f>
        <v>518</v>
      </c>
      <c r="BA10" s="675"/>
      <c r="BB10" s="675"/>
      <c r="BC10" s="675"/>
      <c r="BD10" s="675"/>
      <c r="BE10" s="675"/>
      <c r="BF10" s="675"/>
      <c r="BG10" s="676"/>
      <c r="BH10" s="3"/>
      <c r="BI10" s="3"/>
      <c r="BJ10" s="3"/>
      <c r="BK10" s="4"/>
    </row>
    <row r="11" spans="1:63" s="5" customFormat="1" ht="33" customHeight="1">
      <c r="A11" s="2"/>
      <c r="B11" s="666" t="s">
        <v>22</v>
      </c>
      <c r="C11" s="667"/>
      <c r="D11" s="667"/>
      <c r="E11" s="667"/>
      <c r="F11" s="668"/>
      <c r="G11" s="669" t="s">
        <v>124</v>
      </c>
      <c r="H11" s="670"/>
      <c r="I11" s="670"/>
      <c r="J11" s="670"/>
      <c r="K11" s="670"/>
      <c r="L11" s="670"/>
      <c r="M11" s="670"/>
      <c r="N11" s="671"/>
      <c r="O11" s="672" t="s">
        <v>15</v>
      </c>
      <c r="P11" s="673"/>
      <c r="Q11" s="673"/>
      <c r="R11" s="673"/>
      <c r="S11" s="673"/>
      <c r="T11" s="673"/>
      <c r="U11" s="673"/>
      <c r="V11" s="673"/>
      <c r="W11" s="673"/>
      <c r="X11" s="673"/>
      <c r="Y11" s="673"/>
      <c r="Z11" s="673"/>
      <c r="AA11" s="673"/>
      <c r="AB11" s="673"/>
      <c r="AC11" s="673"/>
      <c r="AD11" s="673"/>
      <c r="AE11" s="673"/>
      <c r="AF11" s="673"/>
      <c r="AG11" s="673"/>
      <c r="AH11" s="673"/>
      <c r="AI11" s="673"/>
      <c r="AJ11" s="673"/>
      <c r="AK11" s="673"/>
      <c r="AL11" s="673"/>
      <c r="AM11" s="674"/>
      <c r="AN11" s="662">
        <f t="shared" si="0"/>
        <v>108</v>
      </c>
      <c r="AO11" s="663"/>
      <c r="AP11" s="663"/>
      <c r="AQ11" s="663"/>
      <c r="AR11" s="663"/>
      <c r="AS11" s="663"/>
      <c r="AT11" s="675"/>
      <c r="AU11" s="675"/>
      <c r="AV11" s="675"/>
      <c r="AW11" s="675"/>
      <c r="AX11" s="675"/>
      <c r="AY11" s="675"/>
      <c r="AZ11" s="675">
        <v>108</v>
      </c>
      <c r="BA11" s="675"/>
      <c r="BB11" s="675"/>
      <c r="BC11" s="675"/>
      <c r="BD11" s="675"/>
      <c r="BE11" s="675"/>
      <c r="BF11" s="675"/>
      <c r="BG11" s="676"/>
      <c r="BH11" s="3"/>
      <c r="BI11" s="3"/>
      <c r="BJ11" s="3"/>
      <c r="BK11" s="4"/>
    </row>
    <row r="12" spans="1:63" s="5" customFormat="1" ht="33" customHeight="1">
      <c r="A12" s="2"/>
      <c r="B12" s="666" t="s">
        <v>24</v>
      </c>
      <c r="C12" s="667"/>
      <c r="D12" s="667"/>
      <c r="E12" s="667"/>
      <c r="F12" s="668"/>
      <c r="G12" s="669" t="s">
        <v>124</v>
      </c>
      <c r="H12" s="670"/>
      <c r="I12" s="670"/>
      <c r="J12" s="670"/>
      <c r="K12" s="670"/>
      <c r="L12" s="670"/>
      <c r="M12" s="670"/>
      <c r="N12" s="671"/>
      <c r="O12" s="672" t="s">
        <v>26</v>
      </c>
      <c r="P12" s="673"/>
      <c r="Q12" s="673"/>
      <c r="R12" s="673"/>
      <c r="S12" s="673"/>
      <c r="T12" s="673"/>
      <c r="U12" s="673"/>
      <c r="V12" s="673"/>
      <c r="W12" s="673"/>
      <c r="X12" s="673"/>
      <c r="Y12" s="673"/>
      <c r="Z12" s="673"/>
      <c r="AA12" s="673"/>
      <c r="AB12" s="673"/>
      <c r="AC12" s="673"/>
      <c r="AD12" s="673"/>
      <c r="AE12" s="673"/>
      <c r="AF12" s="673"/>
      <c r="AG12" s="673"/>
      <c r="AH12" s="673"/>
      <c r="AI12" s="673"/>
      <c r="AJ12" s="673"/>
      <c r="AK12" s="673"/>
      <c r="AL12" s="673"/>
      <c r="AM12" s="674"/>
      <c r="AN12" s="662">
        <f t="shared" si="0"/>
        <v>108</v>
      </c>
      <c r="AO12" s="663"/>
      <c r="AP12" s="663"/>
      <c r="AQ12" s="663"/>
      <c r="AR12" s="663"/>
      <c r="AS12" s="663"/>
      <c r="AT12" s="675"/>
      <c r="AU12" s="675"/>
      <c r="AV12" s="675"/>
      <c r="AW12" s="675"/>
      <c r="AX12" s="675"/>
      <c r="AY12" s="675"/>
      <c r="AZ12" s="675">
        <f>BC38</f>
        <v>108</v>
      </c>
      <c r="BA12" s="675"/>
      <c r="BB12" s="675"/>
      <c r="BC12" s="675"/>
      <c r="BD12" s="675"/>
      <c r="BE12" s="675"/>
      <c r="BF12" s="675"/>
      <c r="BG12" s="676"/>
      <c r="BH12" s="3"/>
      <c r="BI12" s="3"/>
      <c r="BJ12" s="3"/>
      <c r="BK12" s="4"/>
    </row>
    <row r="13" spans="1:63" s="5" customFormat="1" ht="33" customHeight="1" thickBot="1">
      <c r="A13" s="2"/>
      <c r="B13" s="653" t="s">
        <v>163</v>
      </c>
      <c r="C13" s="654"/>
      <c r="D13" s="654"/>
      <c r="E13" s="654"/>
      <c r="F13" s="655"/>
      <c r="G13" s="656" t="s">
        <v>164</v>
      </c>
      <c r="H13" s="657"/>
      <c r="I13" s="657"/>
      <c r="J13" s="657"/>
      <c r="K13" s="657"/>
      <c r="L13" s="657"/>
      <c r="M13" s="657"/>
      <c r="N13" s="658"/>
      <c r="O13" s="659" t="s">
        <v>41</v>
      </c>
      <c r="P13" s="660"/>
      <c r="Q13" s="660"/>
      <c r="R13" s="660"/>
      <c r="S13" s="660"/>
      <c r="T13" s="660"/>
      <c r="U13" s="660"/>
      <c r="V13" s="660"/>
      <c r="W13" s="660"/>
      <c r="X13" s="660"/>
      <c r="Y13" s="660"/>
      <c r="Z13" s="660"/>
      <c r="AA13" s="660"/>
      <c r="AB13" s="660"/>
      <c r="AC13" s="660"/>
      <c r="AD13" s="660"/>
      <c r="AE13" s="660"/>
      <c r="AF13" s="660"/>
      <c r="AG13" s="660"/>
      <c r="AH13" s="660"/>
      <c r="AI13" s="660"/>
      <c r="AJ13" s="660"/>
      <c r="AK13" s="660"/>
      <c r="AL13" s="660"/>
      <c r="AM13" s="661"/>
      <c r="AN13" s="662">
        <f t="shared" si="0"/>
        <v>270</v>
      </c>
      <c r="AO13" s="663"/>
      <c r="AP13" s="663"/>
      <c r="AQ13" s="663"/>
      <c r="AR13" s="663"/>
      <c r="AS13" s="663"/>
      <c r="AT13" s="664"/>
      <c r="AU13" s="664"/>
      <c r="AV13" s="664"/>
      <c r="AW13" s="664"/>
      <c r="AX13" s="664"/>
      <c r="AY13" s="664"/>
      <c r="AZ13" s="664">
        <f>BC39</f>
        <v>270</v>
      </c>
      <c r="BA13" s="664"/>
      <c r="BB13" s="664"/>
      <c r="BC13" s="664"/>
      <c r="BD13" s="664"/>
      <c r="BE13" s="664"/>
      <c r="BF13" s="664"/>
      <c r="BG13" s="665"/>
      <c r="BH13" s="3"/>
      <c r="BI13" s="3"/>
      <c r="BJ13" s="3"/>
      <c r="BK13" s="4"/>
    </row>
    <row r="14" spans="1:63" s="5" customFormat="1" ht="26.25" customHeight="1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639" t="s">
        <v>42</v>
      </c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640"/>
      <c r="AA14" s="640"/>
      <c r="AB14" s="640"/>
      <c r="AC14" s="640"/>
      <c r="AD14" s="640"/>
      <c r="AE14" s="640"/>
      <c r="AF14" s="640"/>
      <c r="AG14" s="640"/>
      <c r="AH14" s="640"/>
      <c r="AI14" s="640"/>
      <c r="AJ14" s="640"/>
      <c r="AK14" s="640"/>
      <c r="AL14" s="640"/>
      <c r="AM14" s="640"/>
      <c r="AN14" s="641">
        <f>SUM(AN7:AS13)</f>
        <v>2268</v>
      </c>
      <c r="AO14" s="642"/>
      <c r="AP14" s="642"/>
      <c r="AQ14" s="642"/>
      <c r="AR14" s="642"/>
      <c r="AS14" s="643"/>
      <c r="AT14" s="641">
        <f>SUM(AT7:AY13)</f>
        <v>474</v>
      </c>
      <c r="AU14" s="642"/>
      <c r="AV14" s="642"/>
      <c r="AW14" s="642"/>
      <c r="AX14" s="642"/>
      <c r="AY14" s="643"/>
      <c r="AZ14" s="644">
        <f>SUM(AZ7:BG13)</f>
        <v>1794</v>
      </c>
      <c r="BA14" s="644"/>
      <c r="BB14" s="644"/>
      <c r="BC14" s="644"/>
      <c r="BD14" s="644"/>
      <c r="BE14" s="644"/>
      <c r="BF14" s="644"/>
      <c r="BG14" s="645"/>
      <c r="BH14" s="3"/>
      <c r="BI14" s="3"/>
      <c r="BJ14" s="3"/>
      <c r="BK14" s="4"/>
    </row>
    <row r="15" spans="1:63" s="5" customFormat="1" ht="1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4"/>
    </row>
    <row r="16" spans="1:63" s="5" customFormat="1" ht="1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4"/>
    </row>
    <row r="17" spans="1:63" s="13" customFormat="1" ht="22.5" customHeight="1" thickBot="1">
      <c r="A17" s="646" t="s">
        <v>43</v>
      </c>
      <c r="B17" s="646"/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46"/>
      <c r="N17" s="646"/>
      <c r="O17" s="646"/>
      <c r="P17" s="646"/>
      <c r="Q17" s="646"/>
      <c r="R17" s="646"/>
      <c r="S17" s="646"/>
      <c r="T17" s="646"/>
      <c r="U17" s="646"/>
      <c r="V17" s="646"/>
      <c r="W17" s="646"/>
      <c r="X17" s="646"/>
      <c r="Y17" s="646"/>
      <c r="Z17" s="646"/>
      <c r="AA17" s="646"/>
      <c r="AB17" s="646"/>
      <c r="AC17" s="646"/>
      <c r="AD17" s="646"/>
      <c r="AE17" s="646"/>
      <c r="AF17" s="646"/>
      <c r="AG17" s="646"/>
      <c r="AH17" s="646"/>
      <c r="AI17" s="646"/>
      <c r="AJ17" s="646"/>
      <c r="AK17" s="646"/>
      <c r="AL17" s="646"/>
      <c r="AM17" s="646"/>
      <c r="AN17" s="646"/>
      <c r="AO17" s="646"/>
      <c r="AP17" s="646"/>
      <c r="AQ17" s="646"/>
      <c r="AR17" s="646"/>
      <c r="AS17" s="646"/>
      <c r="AT17" s="646"/>
      <c r="AU17" s="646"/>
      <c r="AV17" s="646"/>
      <c r="AW17" s="646"/>
      <c r="AX17" s="646"/>
      <c r="AY17" s="646"/>
      <c r="AZ17" s="646"/>
      <c r="BA17" s="646"/>
      <c r="BB17" s="646"/>
      <c r="BC17" s="646"/>
      <c r="BD17" s="646"/>
      <c r="BE17" s="646"/>
      <c r="BF17" s="646"/>
      <c r="BG17" s="646"/>
      <c r="BH17" s="646"/>
      <c r="BI17" s="12"/>
      <c r="BJ17" s="12"/>
      <c r="BK17" s="12"/>
    </row>
    <row r="18" spans="1:63" s="16" customFormat="1" ht="15.75" customHeight="1" thickBot="1">
      <c r="A18" s="366" t="s">
        <v>44</v>
      </c>
      <c r="B18" s="379"/>
      <c r="C18" s="372" t="s">
        <v>45</v>
      </c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4"/>
      <c r="U18" s="372" t="s">
        <v>46</v>
      </c>
      <c r="V18" s="373"/>
      <c r="W18" s="373"/>
      <c r="X18" s="373"/>
      <c r="Y18" s="373"/>
      <c r="Z18" s="374"/>
      <c r="AA18" s="381" t="s">
        <v>131</v>
      </c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650" t="s">
        <v>46</v>
      </c>
      <c r="AP18" s="651"/>
      <c r="AQ18" s="651"/>
      <c r="AR18" s="651"/>
      <c r="AS18" s="651"/>
      <c r="AT18" s="651"/>
      <c r="AU18" s="651"/>
      <c r="AV18" s="651"/>
      <c r="AW18" s="651"/>
      <c r="AX18" s="651"/>
      <c r="AY18" s="651"/>
      <c r="AZ18" s="651"/>
      <c r="BA18" s="651"/>
      <c r="BB18" s="651"/>
      <c r="BC18" s="651"/>
      <c r="BD18" s="651"/>
      <c r="BE18" s="651"/>
      <c r="BF18" s="651"/>
      <c r="BG18" s="651"/>
      <c r="BH18" s="652"/>
      <c r="BI18" s="15"/>
      <c r="BJ18" s="15"/>
      <c r="BK18" s="15"/>
    </row>
    <row r="19" spans="1:63" s="16" customFormat="1" ht="15" thickBot="1">
      <c r="A19" s="368"/>
      <c r="B19" s="647"/>
      <c r="C19" s="375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7"/>
      <c r="U19" s="378"/>
      <c r="V19" s="351"/>
      <c r="W19" s="351"/>
      <c r="X19" s="351"/>
      <c r="Y19" s="351"/>
      <c r="Z19" s="352"/>
      <c r="AA19" s="384" t="s">
        <v>48</v>
      </c>
      <c r="AB19" s="629"/>
      <c r="AC19" s="372" t="s">
        <v>49</v>
      </c>
      <c r="AD19" s="373"/>
      <c r="AE19" s="373"/>
      <c r="AF19" s="373"/>
      <c r="AG19" s="373"/>
      <c r="AH19" s="373"/>
      <c r="AI19" s="373"/>
      <c r="AJ19" s="373"/>
      <c r="AK19" s="373"/>
      <c r="AL19" s="373"/>
      <c r="AM19" s="382"/>
      <c r="AN19" s="382"/>
      <c r="AO19" s="372" t="s">
        <v>51</v>
      </c>
      <c r="AP19" s="373"/>
      <c r="AQ19" s="373"/>
      <c r="AR19" s="373"/>
      <c r="AS19" s="373"/>
      <c r="AT19" s="373"/>
      <c r="AU19" s="373"/>
      <c r="AV19" s="373"/>
      <c r="AW19" s="373"/>
      <c r="AX19" s="373"/>
      <c r="AY19" s="372" t="s">
        <v>52</v>
      </c>
      <c r="AZ19" s="373"/>
      <c r="BA19" s="373"/>
      <c r="BB19" s="373"/>
      <c r="BC19" s="373"/>
      <c r="BD19" s="373"/>
      <c r="BE19" s="373"/>
      <c r="BF19" s="373"/>
      <c r="BG19" s="373"/>
      <c r="BH19" s="374"/>
      <c r="BI19" s="15"/>
      <c r="BJ19" s="15"/>
      <c r="BK19" s="15"/>
    </row>
    <row r="20" spans="1:63" s="16" customFormat="1" ht="15.75" customHeight="1">
      <c r="A20" s="648"/>
      <c r="B20" s="649"/>
      <c r="C20" s="375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7"/>
      <c r="U20" s="392" t="s">
        <v>135</v>
      </c>
      <c r="V20" s="398"/>
      <c r="W20" s="393"/>
      <c r="X20" s="398" t="s">
        <v>136</v>
      </c>
      <c r="Y20" s="398"/>
      <c r="Z20" s="399"/>
      <c r="AA20" s="386"/>
      <c r="AB20" s="387"/>
      <c r="AC20" s="630" t="s">
        <v>8</v>
      </c>
      <c r="AD20" s="631"/>
      <c r="AE20" s="631"/>
      <c r="AF20" s="631"/>
      <c r="AG20" s="631"/>
      <c r="AH20" s="632"/>
      <c r="AI20" s="373" t="s">
        <v>57</v>
      </c>
      <c r="AJ20" s="373"/>
      <c r="AK20" s="373"/>
      <c r="AL20" s="373"/>
      <c r="AM20" s="373"/>
      <c r="AN20" s="374"/>
      <c r="AO20" s="616">
        <v>18</v>
      </c>
      <c r="AP20" s="617"/>
      <c r="AQ20" s="617"/>
      <c r="AR20" s="618" t="s">
        <v>158</v>
      </c>
      <c r="AS20" s="618"/>
      <c r="AT20" s="618"/>
      <c r="AU20" s="618"/>
      <c r="AV20" s="618"/>
      <c r="AW20" s="618"/>
      <c r="AX20" s="618"/>
      <c r="AY20" s="616">
        <v>13</v>
      </c>
      <c r="AZ20" s="617"/>
      <c r="BA20" s="617"/>
      <c r="BB20" s="618" t="s">
        <v>158</v>
      </c>
      <c r="BC20" s="618"/>
      <c r="BD20" s="618"/>
      <c r="BE20" s="618"/>
      <c r="BF20" s="618"/>
      <c r="BG20" s="618"/>
      <c r="BH20" s="619"/>
      <c r="BI20" s="15"/>
      <c r="BJ20" s="15"/>
      <c r="BK20" s="15"/>
    </row>
    <row r="21" spans="1:63" s="16" customFormat="1" ht="28.5" customHeight="1">
      <c r="A21" s="648"/>
      <c r="B21" s="649"/>
      <c r="C21" s="375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7"/>
      <c r="U21" s="394"/>
      <c r="V21" s="400"/>
      <c r="W21" s="395"/>
      <c r="X21" s="400"/>
      <c r="Y21" s="400"/>
      <c r="Z21" s="401"/>
      <c r="AA21" s="386"/>
      <c r="AB21" s="387"/>
      <c r="AC21" s="633"/>
      <c r="AD21" s="634"/>
      <c r="AE21" s="634"/>
      <c r="AF21" s="634"/>
      <c r="AG21" s="634"/>
      <c r="AH21" s="635"/>
      <c r="AI21" s="376"/>
      <c r="AJ21" s="376"/>
      <c r="AK21" s="376"/>
      <c r="AL21" s="376"/>
      <c r="AM21" s="376"/>
      <c r="AN21" s="377"/>
      <c r="AO21" s="620" t="s">
        <v>165</v>
      </c>
      <c r="AP21" s="621"/>
      <c r="AQ21" s="621"/>
      <c r="AR21" s="622"/>
      <c r="AS21" s="624" t="s">
        <v>166</v>
      </c>
      <c r="AT21" s="624"/>
      <c r="AU21" s="624"/>
      <c r="AV21" s="626" t="s">
        <v>60</v>
      </c>
      <c r="AW21" s="621"/>
      <c r="AX21" s="621"/>
      <c r="AY21" s="620" t="s">
        <v>165</v>
      </c>
      <c r="AZ21" s="621"/>
      <c r="BA21" s="621"/>
      <c r="BB21" s="622"/>
      <c r="BC21" s="624" t="s">
        <v>166</v>
      </c>
      <c r="BD21" s="624"/>
      <c r="BE21" s="624"/>
      <c r="BF21" s="626" t="s">
        <v>60</v>
      </c>
      <c r="BG21" s="621"/>
      <c r="BH21" s="628"/>
      <c r="BI21" s="15"/>
      <c r="BJ21" s="15"/>
      <c r="BK21" s="15"/>
    </row>
    <row r="22" spans="1:63" s="16" customFormat="1" ht="69.75" customHeight="1" thickBot="1">
      <c r="A22" s="648"/>
      <c r="B22" s="649"/>
      <c r="C22" s="378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2"/>
      <c r="U22" s="396"/>
      <c r="V22" s="402"/>
      <c r="W22" s="397"/>
      <c r="X22" s="402"/>
      <c r="Y22" s="402"/>
      <c r="Z22" s="403"/>
      <c r="AA22" s="388"/>
      <c r="AB22" s="389"/>
      <c r="AC22" s="636"/>
      <c r="AD22" s="637"/>
      <c r="AE22" s="637"/>
      <c r="AF22" s="637"/>
      <c r="AG22" s="637"/>
      <c r="AH22" s="638"/>
      <c r="AI22" s="351"/>
      <c r="AJ22" s="351"/>
      <c r="AK22" s="351"/>
      <c r="AL22" s="351"/>
      <c r="AM22" s="351"/>
      <c r="AN22" s="352"/>
      <c r="AO22" s="378"/>
      <c r="AP22" s="351"/>
      <c r="AQ22" s="351"/>
      <c r="AR22" s="623"/>
      <c r="AS22" s="625"/>
      <c r="AT22" s="625"/>
      <c r="AU22" s="625"/>
      <c r="AV22" s="627"/>
      <c r="AW22" s="351"/>
      <c r="AX22" s="351"/>
      <c r="AY22" s="378"/>
      <c r="AZ22" s="351"/>
      <c r="BA22" s="351"/>
      <c r="BB22" s="623"/>
      <c r="BC22" s="625"/>
      <c r="BD22" s="625"/>
      <c r="BE22" s="625"/>
      <c r="BF22" s="627"/>
      <c r="BG22" s="351"/>
      <c r="BH22" s="352"/>
      <c r="BI22" s="17"/>
      <c r="BJ22" s="17"/>
      <c r="BK22" s="17"/>
    </row>
    <row r="23" spans="1:63" s="19" customFormat="1" ht="14.25" thickBot="1">
      <c r="A23" s="345">
        <v>1</v>
      </c>
      <c r="B23" s="613"/>
      <c r="C23" s="347">
        <v>2</v>
      </c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48"/>
      <c r="U23" s="347">
        <v>3</v>
      </c>
      <c r="V23" s="339"/>
      <c r="W23" s="344"/>
      <c r="X23" s="339">
        <v>4</v>
      </c>
      <c r="Y23" s="339"/>
      <c r="Z23" s="348"/>
      <c r="AA23" s="614">
        <v>5</v>
      </c>
      <c r="AB23" s="615"/>
      <c r="AC23" s="347">
        <v>6</v>
      </c>
      <c r="AD23" s="339"/>
      <c r="AE23" s="339"/>
      <c r="AF23" s="339"/>
      <c r="AG23" s="339"/>
      <c r="AH23" s="344"/>
      <c r="AI23" s="343">
        <v>7</v>
      </c>
      <c r="AJ23" s="339"/>
      <c r="AK23" s="339"/>
      <c r="AL23" s="339"/>
      <c r="AM23" s="339"/>
      <c r="AN23" s="348"/>
      <c r="AO23" s="347">
        <v>8</v>
      </c>
      <c r="AP23" s="339"/>
      <c r="AQ23" s="339"/>
      <c r="AR23" s="344"/>
      <c r="AS23" s="343">
        <v>9</v>
      </c>
      <c r="AT23" s="339"/>
      <c r="AU23" s="344"/>
      <c r="AV23" s="339">
        <v>10</v>
      </c>
      <c r="AW23" s="339"/>
      <c r="AX23" s="339"/>
      <c r="AY23" s="347">
        <v>11</v>
      </c>
      <c r="AZ23" s="339"/>
      <c r="BA23" s="339"/>
      <c r="BB23" s="344"/>
      <c r="BC23" s="343">
        <v>12</v>
      </c>
      <c r="BD23" s="339"/>
      <c r="BE23" s="339"/>
      <c r="BF23" s="339">
        <v>13</v>
      </c>
      <c r="BG23" s="339"/>
      <c r="BH23" s="348"/>
      <c r="BI23" s="18"/>
      <c r="BJ23" s="365"/>
      <c r="BK23" s="365"/>
    </row>
    <row r="24" spans="1:63" s="21" customFormat="1" ht="21" thickBot="1">
      <c r="A24" s="118" t="s">
        <v>61</v>
      </c>
      <c r="B24" s="506"/>
      <c r="C24" s="100" t="s">
        <v>62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2"/>
      <c r="U24" s="103"/>
      <c r="V24" s="508"/>
      <c r="W24" s="104"/>
      <c r="X24" s="508"/>
      <c r="Y24" s="508"/>
      <c r="Z24" s="106"/>
      <c r="AA24" s="93">
        <f>AC24+AI24</f>
        <v>768</v>
      </c>
      <c r="AB24" s="94"/>
      <c r="AC24" s="107">
        <v>316</v>
      </c>
      <c r="AD24" s="96"/>
      <c r="AE24" s="96"/>
      <c r="AF24" s="96"/>
      <c r="AG24" s="96"/>
      <c r="AH24" s="117"/>
      <c r="AI24" s="274">
        <f>SUM(AI25:AN28)</f>
        <v>452</v>
      </c>
      <c r="AJ24" s="275"/>
      <c r="AK24" s="275"/>
      <c r="AL24" s="275"/>
      <c r="AM24" s="275"/>
      <c r="AN24" s="493"/>
      <c r="AO24" s="494">
        <f>SUM(AO25:AR28)</f>
        <v>172</v>
      </c>
      <c r="AP24" s="495"/>
      <c r="AQ24" s="495"/>
      <c r="AR24" s="496"/>
      <c r="AS24" s="497">
        <f>SUM(AS25:AU28)</f>
        <v>194</v>
      </c>
      <c r="AT24" s="495"/>
      <c r="AU24" s="496"/>
      <c r="AV24" s="499">
        <f>SUM(AV25:AX28)</f>
        <v>3</v>
      </c>
      <c r="AW24" s="499"/>
      <c r="AX24" s="499"/>
      <c r="AY24" s="494">
        <f>SUM(AY25:BB28)</f>
        <v>144</v>
      </c>
      <c r="AZ24" s="495"/>
      <c r="BA24" s="495"/>
      <c r="BB24" s="496"/>
      <c r="BC24" s="497">
        <f>SUM(BC25:BE28)</f>
        <v>258</v>
      </c>
      <c r="BD24" s="495"/>
      <c r="BE24" s="496"/>
      <c r="BF24" s="499">
        <f>SUM(BF25:BH28)</f>
        <v>17</v>
      </c>
      <c r="BG24" s="499"/>
      <c r="BH24" s="507"/>
      <c r="BI24" s="20"/>
      <c r="BJ24" s="290"/>
      <c r="BK24" s="290"/>
    </row>
    <row r="25" spans="1:63" s="21" customFormat="1" ht="21" customHeight="1">
      <c r="A25" s="227" t="s">
        <v>63</v>
      </c>
      <c r="B25" s="596"/>
      <c r="C25" s="610" t="s">
        <v>64</v>
      </c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1"/>
      <c r="R25" s="611"/>
      <c r="S25" s="611"/>
      <c r="T25" s="612"/>
      <c r="U25" s="332">
        <v>2</v>
      </c>
      <c r="V25" s="334"/>
      <c r="W25" s="333"/>
      <c r="X25" s="334"/>
      <c r="Y25" s="334"/>
      <c r="Z25" s="334"/>
      <c r="AA25" s="188">
        <f>AI25+AC25</f>
        <v>240</v>
      </c>
      <c r="AB25" s="207"/>
      <c r="AC25" s="191">
        <f>AO25+AY25</f>
        <v>104</v>
      </c>
      <c r="AD25" s="192"/>
      <c r="AE25" s="192"/>
      <c r="AF25" s="192"/>
      <c r="AG25" s="192"/>
      <c r="AH25" s="193"/>
      <c r="AI25" s="607">
        <f>AS25+BC25</f>
        <v>136</v>
      </c>
      <c r="AJ25" s="608"/>
      <c r="AK25" s="608"/>
      <c r="AL25" s="608"/>
      <c r="AM25" s="608"/>
      <c r="AN25" s="609"/>
      <c r="AO25" s="536">
        <v>60</v>
      </c>
      <c r="AP25" s="537"/>
      <c r="AQ25" s="537"/>
      <c r="AR25" s="538"/>
      <c r="AS25" s="207">
        <v>58</v>
      </c>
      <c r="AT25" s="192"/>
      <c r="AU25" s="193"/>
      <c r="AV25" s="519"/>
      <c r="AW25" s="519"/>
      <c r="AX25" s="519"/>
      <c r="AY25" s="536">
        <v>44</v>
      </c>
      <c r="AZ25" s="537"/>
      <c r="BA25" s="537"/>
      <c r="BB25" s="538"/>
      <c r="BC25" s="207">
        <v>78</v>
      </c>
      <c r="BD25" s="192"/>
      <c r="BE25" s="193"/>
      <c r="BF25" s="519">
        <v>6</v>
      </c>
      <c r="BG25" s="519"/>
      <c r="BH25" s="520"/>
      <c r="BI25" s="22"/>
      <c r="BJ25" s="312"/>
      <c r="BK25" s="312"/>
    </row>
    <row r="26" spans="1:63" s="21" customFormat="1" ht="19.5">
      <c r="A26" s="313" t="s">
        <v>65</v>
      </c>
      <c r="B26" s="314"/>
      <c r="C26" s="315" t="s">
        <v>66</v>
      </c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7"/>
      <c r="U26" s="602">
        <v>2</v>
      </c>
      <c r="V26" s="603"/>
      <c r="W26" s="604"/>
      <c r="X26" s="322"/>
      <c r="Y26" s="603"/>
      <c r="Z26" s="323"/>
      <c r="AA26" s="240">
        <f>AI26+AC26</f>
        <v>420</v>
      </c>
      <c r="AB26" s="326"/>
      <c r="AC26" s="240">
        <f>AO26+AY26</f>
        <v>140</v>
      </c>
      <c r="AD26" s="241"/>
      <c r="AE26" s="241"/>
      <c r="AF26" s="241"/>
      <c r="AG26" s="241"/>
      <c r="AH26" s="242"/>
      <c r="AI26" s="243">
        <f>AS26+BC26</f>
        <v>280</v>
      </c>
      <c r="AJ26" s="244"/>
      <c r="AK26" s="244"/>
      <c r="AL26" s="244"/>
      <c r="AM26" s="244"/>
      <c r="AN26" s="606"/>
      <c r="AO26" s="557">
        <v>40</v>
      </c>
      <c r="AP26" s="558"/>
      <c r="AQ26" s="558"/>
      <c r="AR26" s="559"/>
      <c r="AS26" s="560">
        <v>100</v>
      </c>
      <c r="AT26" s="241"/>
      <c r="AU26" s="242"/>
      <c r="AV26" s="601"/>
      <c r="AW26" s="547"/>
      <c r="AX26" s="548"/>
      <c r="AY26" s="557">
        <v>100</v>
      </c>
      <c r="AZ26" s="558"/>
      <c r="BA26" s="558"/>
      <c r="BB26" s="559"/>
      <c r="BC26" s="560">
        <v>180</v>
      </c>
      <c r="BD26" s="241"/>
      <c r="BE26" s="242"/>
      <c r="BF26" s="601">
        <v>11</v>
      </c>
      <c r="BG26" s="547"/>
      <c r="BH26" s="548"/>
      <c r="BI26" s="22"/>
      <c r="BJ26" s="312"/>
      <c r="BK26" s="312"/>
    </row>
    <row r="27" spans="1:63" s="21" customFormat="1" ht="19.5">
      <c r="A27" s="259"/>
      <c r="B27" s="260"/>
      <c r="C27" s="264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6"/>
      <c r="U27" s="320"/>
      <c r="V27" s="605"/>
      <c r="W27" s="321"/>
      <c r="X27" s="324"/>
      <c r="Y27" s="605"/>
      <c r="Z27" s="325"/>
      <c r="AA27" s="184"/>
      <c r="AB27" s="181"/>
      <c r="AC27" s="184"/>
      <c r="AD27" s="180"/>
      <c r="AE27" s="180"/>
      <c r="AF27" s="180"/>
      <c r="AG27" s="180"/>
      <c r="AH27" s="185"/>
      <c r="AI27" s="246"/>
      <c r="AJ27" s="247"/>
      <c r="AK27" s="247"/>
      <c r="AL27" s="247"/>
      <c r="AM27" s="247"/>
      <c r="AN27" s="582"/>
      <c r="AO27" s="576"/>
      <c r="AP27" s="577"/>
      <c r="AQ27" s="577"/>
      <c r="AR27" s="578"/>
      <c r="AS27" s="183"/>
      <c r="AT27" s="180"/>
      <c r="AU27" s="185"/>
      <c r="AV27" s="570"/>
      <c r="AW27" s="571"/>
      <c r="AX27" s="572"/>
      <c r="AY27" s="576"/>
      <c r="AZ27" s="577"/>
      <c r="BA27" s="577"/>
      <c r="BB27" s="578"/>
      <c r="BC27" s="183"/>
      <c r="BD27" s="180"/>
      <c r="BE27" s="185"/>
      <c r="BF27" s="570"/>
      <c r="BG27" s="571"/>
      <c r="BH27" s="572"/>
      <c r="BI27" s="22"/>
      <c r="BJ27" s="312"/>
      <c r="BK27" s="312"/>
    </row>
    <row r="28" spans="1:63" s="21" customFormat="1" ht="21" customHeight="1" thickBot="1">
      <c r="A28" s="227" t="s">
        <v>67</v>
      </c>
      <c r="B28" s="596"/>
      <c r="C28" s="597" t="s">
        <v>68</v>
      </c>
      <c r="D28" s="598"/>
      <c r="E28" s="598"/>
      <c r="F28" s="598"/>
      <c r="G28" s="598"/>
      <c r="H28" s="598"/>
      <c r="I28" s="598"/>
      <c r="J28" s="598"/>
      <c r="K28" s="598"/>
      <c r="L28" s="598"/>
      <c r="M28" s="598"/>
      <c r="N28" s="598"/>
      <c r="O28" s="598"/>
      <c r="P28" s="598"/>
      <c r="Q28" s="598">
        <v>4</v>
      </c>
      <c r="R28" s="598"/>
      <c r="S28" s="598"/>
      <c r="T28" s="599"/>
      <c r="U28" s="306"/>
      <c r="V28" s="308"/>
      <c r="W28" s="307">
        <v>1</v>
      </c>
      <c r="X28" s="600">
        <v>1</v>
      </c>
      <c r="Y28" s="600"/>
      <c r="Z28" s="600"/>
      <c r="AA28" s="291">
        <f>AI28+AC28</f>
        <v>108</v>
      </c>
      <c r="AB28" s="296"/>
      <c r="AC28" s="310">
        <v>72</v>
      </c>
      <c r="AD28" s="297"/>
      <c r="AE28" s="297"/>
      <c r="AF28" s="297"/>
      <c r="AG28" s="297"/>
      <c r="AH28" s="311"/>
      <c r="AI28" s="298">
        <f>AS28+BC28</f>
        <v>36</v>
      </c>
      <c r="AJ28" s="299"/>
      <c r="AK28" s="299"/>
      <c r="AL28" s="299"/>
      <c r="AM28" s="299"/>
      <c r="AN28" s="556"/>
      <c r="AO28" s="593">
        <v>72</v>
      </c>
      <c r="AP28" s="594"/>
      <c r="AQ28" s="594"/>
      <c r="AR28" s="595"/>
      <c r="AS28" s="296">
        <v>36</v>
      </c>
      <c r="AT28" s="297"/>
      <c r="AU28" s="311"/>
      <c r="AV28" s="587">
        <v>3</v>
      </c>
      <c r="AW28" s="587"/>
      <c r="AX28" s="587"/>
      <c r="AY28" s="301"/>
      <c r="AZ28" s="594"/>
      <c r="BA28" s="594"/>
      <c r="BB28" s="595"/>
      <c r="BC28" s="296"/>
      <c r="BD28" s="297"/>
      <c r="BE28" s="311"/>
      <c r="BF28" s="587"/>
      <c r="BG28" s="587"/>
      <c r="BH28" s="588"/>
      <c r="BI28" s="22"/>
      <c r="BJ28" s="312"/>
      <c r="BK28" s="312"/>
    </row>
    <row r="29" spans="1:63" s="21" customFormat="1" ht="21.75" customHeight="1" thickBot="1">
      <c r="A29" s="118" t="s">
        <v>69</v>
      </c>
      <c r="B29" s="506"/>
      <c r="C29" s="100" t="s">
        <v>70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2"/>
      <c r="U29" s="589"/>
      <c r="V29" s="590"/>
      <c r="W29" s="591"/>
      <c r="X29" s="590"/>
      <c r="Y29" s="590"/>
      <c r="Z29" s="592"/>
      <c r="AA29" s="294">
        <f>AI29+AC29</f>
        <v>372</v>
      </c>
      <c r="AB29" s="295"/>
      <c r="AC29" s="107">
        <f>AC30+AC34</f>
        <v>158</v>
      </c>
      <c r="AD29" s="96"/>
      <c r="AE29" s="96"/>
      <c r="AF29" s="96"/>
      <c r="AG29" s="96"/>
      <c r="AH29" s="117"/>
      <c r="AI29" s="122">
        <f>AI30+AI34</f>
        <v>214</v>
      </c>
      <c r="AJ29" s="96"/>
      <c r="AK29" s="96"/>
      <c r="AL29" s="96"/>
      <c r="AM29" s="96"/>
      <c r="AN29" s="123"/>
      <c r="AO29" s="494">
        <f>AO30+AO34</f>
        <v>118</v>
      </c>
      <c r="AP29" s="495"/>
      <c r="AQ29" s="495"/>
      <c r="AR29" s="496"/>
      <c r="AS29" s="497">
        <f>AS30+AS34</f>
        <v>140</v>
      </c>
      <c r="AT29" s="495"/>
      <c r="AU29" s="496"/>
      <c r="AV29" s="499">
        <f>AV30+AV34</f>
        <v>7</v>
      </c>
      <c r="AW29" s="499"/>
      <c r="AX29" s="499"/>
      <c r="AY29" s="494">
        <f>AY30+AY34</f>
        <v>40</v>
      </c>
      <c r="AZ29" s="495"/>
      <c r="BA29" s="495"/>
      <c r="BB29" s="496"/>
      <c r="BC29" s="497">
        <f>BC30+BC34</f>
        <v>74</v>
      </c>
      <c r="BD29" s="495"/>
      <c r="BE29" s="496"/>
      <c r="BF29" s="499">
        <f>BF30+BF34</f>
        <v>3</v>
      </c>
      <c r="BG29" s="499"/>
      <c r="BH29" s="507"/>
      <c r="BI29" s="20"/>
      <c r="BJ29" s="290"/>
      <c r="BK29" s="290"/>
    </row>
    <row r="30" spans="1:63" s="21" customFormat="1" ht="21" customHeight="1" thickBot="1">
      <c r="A30" s="209" t="s">
        <v>71</v>
      </c>
      <c r="B30" s="549"/>
      <c r="C30" s="550" t="s">
        <v>72</v>
      </c>
      <c r="D30" s="551"/>
      <c r="E30" s="551"/>
      <c r="F30" s="551"/>
      <c r="G30" s="551"/>
      <c r="H30" s="551"/>
      <c r="I30" s="551"/>
      <c r="J30" s="551"/>
      <c r="K30" s="551"/>
      <c r="L30" s="551"/>
      <c r="M30" s="551"/>
      <c r="N30" s="551"/>
      <c r="O30" s="551"/>
      <c r="P30" s="551"/>
      <c r="Q30" s="551">
        <v>9</v>
      </c>
      <c r="R30" s="551"/>
      <c r="S30" s="551"/>
      <c r="T30" s="552"/>
      <c r="U30" s="553"/>
      <c r="V30" s="554"/>
      <c r="W30" s="554"/>
      <c r="X30" s="554"/>
      <c r="Y30" s="554"/>
      <c r="Z30" s="555"/>
      <c r="AA30" s="281">
        <f>AI30+AC30</f>
        <v>192</v>
      </c>
      <c r="AB30" s="282"/>
      <c r="AC30" s="107">
        <f>SUM(AC31:AD33)</f>
        <v>90</v>
      </c>
      <c r="AD30" s="96"/>
      <c r="AE30" s="96"/>
      <c r="AF30" s="96"/>
      <c r="AG30" s="96"/>
      <c r="AH30" s="117"/>
      <c r="AI30" s="274">
        <f>SUM(AI31:AN33)</f>
        <v>102</v>
      </c>
      <c r="AJ30" s="275"/>
      <c r="AK30" s="275"/>
      <c r="AL30" s="275"/>
      <c r="AM30" s="275"/>
      <c r="AN30" s="493"/>
      <c r="AO30" s="494">
        <f>AO31+AO33</f>
        <v>90</v>
      </c>
      <c r="AP30" s="495"/>
      <c r="AQ30" s="495"/>
      <c r="AR30" s="496"/>
      <c r="AS30" s="122">
        <f>AS31+AS33</f>
        <v>102</v>
      </c>
      <c r="AT30" s="96"/>
      <c r="AU30" s="117"/>
      <c r="AV30" s="499">
        <f>AV31+AV33</f>
        <v>5</v>
      </c>
      <c r="AW30" s="499"/>
      <c r="AX30" s="499"/>
      <c r="AY30" s="584">
        <v>0</v>
      </c>
      <c r="AZ30" s="585"/>
      <c r="BA30" s="585"/>
      <c r="BB30" s="586"/>
      <c r="BC30" s="122">
        <f>BC31+BC33</f>
        <v>0</v>
      </c>
      <c r="BD30" s="96"/>
      <c r="BE30" s="117"/>
      <c r="BF30" s="498">
        <f>BF31+BF33</f>
        <v>0</v>
      </c>
      <c r="BG30" s="499"/>
      <c r="BH30" s="507"/>
      <c r="BI30" s="23"/>
      <c r="BJ30" s="197"/>
      <c r="BK30" s="197"/>
    </row>
    <row r="31" spans="1:63" s="21" customFormat="1" ht="19.5">
      <c r="A31" s="257" t="s">
        <v>73</v>
      </c>
      <c r="B31" s="258"/>
      <c r="C31" s="261" t="s">
        <v>74</v>
      </c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3"/>
      <c r="U31" s="267"/>
      <c r="V31" s="269"/>
      <c r="W31" s="268"/>
      <c r="X31" s="579">
        <v>1</v>
      </c>
      <c r="Y31" s="269"/>
      <c r="Z31" s="270"/>
      <c r="AA31" s="249">
        <f>AC31+AI31</f>
        <v>84</v>
      </c>
      <c r="AB31" s="271"/>
      <c r="AC31" s="249">
        <f>AO31+AY31</f>
        <v>56</v>
      </c>
      <c r="AD31" s="250"/>
      <c r="AE31" s="250"/>
      <c r="AF31" s="250"/>
      <c r="AG31" s="250"/>
      <c r="AH31" s="251"/>
      <c r="AI31" s="252">
        <f>AS31+BC31</f>
        <v>28</v>
      </c>
      <c r="AJ31" s="253"/>
      <c r="AK31" s="253"/>
      <c r="AL31" s="253"/>
      <c r="AM31" s="253"/>
      <c r="AN31" s="581"/>
      <c r="AO31" s="583">
        <v>56</v>
      </c>
      <c r="AP31" s="574"/>
      <c r="AQ31" s="574"/>
      <c r="AR31" s="575"/>
      <c r="AS31" s="272">
        <v>28</v>
      </c>
      <c r="AT31" s="250"/>
      <c r="AU31" s="251"/>
      <c r="AV31" s="567">
        <v>2</v>
      </c>
      <c r="AW31" s="568"/>
      <c r="AX31" s="569"/>
      <c r="AY31" s="573"/>
      <c r="AZ31" s="574"/>
      <c r="BA31" s="574"/>
      <c r="BB31" s="575"/>
      <c r="BC31" s="272"/>
      <c r="BD31" s="250"/>
      <c r="BE31" s="251"/>
      <c r="BF31" s="567"/>
      <c r="BG31" s="568"/>
      <c r="BH31" s="569"/>
      <c r="BI31" s="23"/>
      <c r="BJ31" s="197"/>
      <c r="BK31" s="197"/>
    </row>
    <row r="32" spans="1:63" s="21" customFormat="1" ht="19.5">
      <c r="A32" s="259"/>
      <c r="B32" s="260"/>
      <c r="C32" s="264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6"/>
      <c r="U32" s="156"/>
      <c r="V32" s="158"/>
      <c r="W32" s="157"/>
      <c r="X32" s="580"/>
      <c r="Y32" s="158"/>
      <c r="Z32" s="159"/>
      <c r="AA32" s="184"/>
      <c r="AB32" s="181"/>
      <c r="AC32" s="184"/>
      <c r="AD32" s="180"/>
      <c r="AE32" s="180"/>
      <c r="AF32" s="180"/>
      <c r="AG32" s="180"/>
      <c r="AH32" s="185"/>
      <c r="AI32" s="246"/>
      <c r="AJ32" s="247"/>
      <c r="AK32" s="247"/>
      <c r="AL32" s="247"/>
      <c r="AM32" s="247"/>
      <c r="AN32" s="582"/>
      <c r="AO32" s="576"/>
      <c r="AP32" s="577"/>
      <c r="AQ32" s="577"/>
      <c r="AR32" s="578"/>
      <c r="AS32" s="183"/>
      <c r="AT32" s="180"/>
      <c r="AU32" s="185"/>
      <c r="AV32" s="570"/>
      <c r="AW32" s="571"/>
      <c r="AX32" s="572"/>
      <c r="AY32" s="576"/>
      <c r="AZ32" s="577"/>
      <c r="BA32" s="577"/>
      <c r="BB32" s="578"/>
      <c r="BC32" s="183"/>
      <c r="BD32" s="180"/>
      <c r="BE32" s="185"/>
      <c r="BF32" s="570"/>
      <c r="BG32" s="571"/>
      <c r="BH32" s="572"/>
      <c r="BI32" s="23"/>
      <c r="BJ32" s="197"/>
      <c r="BK32" s="197"/>
    </row>
    <row r="33" spans="1:63" s="21" customFormat="1" ht="39.75" customHeight="1" thickBot="1">
      <c r="A33" s="313" t="s">
        <v>75</v>
      </c>
      <c r="B33" s="562"/>
      <c r="C33" s="540" t="s">
        <v>76</v>
      </c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1"/>
      <c r="O33" s="541"/>
      <c r="P33" s="541"/>
      <c r="Q33" s="541"/>
      <c r="R33" s="541"/>
      <c r="S33" s="541"/>
      <c r="T33" s="542"/>
      <c r="U33" s="563">
        <v>1</v>
      </c>
      <c r="V33" s="564"/>
      <c r="W33" s="564"/>
      <c r="X33" s="564"/>
      <c r="Y33" s="564"/>
      <c r="Z33" s="565"/>
      <c r="AA33" s="566">
        <f>AI33+AC33</f>
        <v>108</v>
      </c>
      <c r="AB33" s="560"/>
      <c r="AC33" s="310">
        <f>AO33+AY33</f>
        <v>34</v>
      </c>
      <c r="AD33" s="297"/>
      <c r="AE33" s="297"/>
      <c r="AF33" s="297"/>
      <c r="AG33" s="297"/>
      <c r="AH33" s="311"/>
      <c r="AI33" s="298">
        <f>AS33+BC33</f>
        <v>74</v>
      </c>
      <c r="AJ33" s="299"/>
      <c r="AK33" s="299"/>
      <c r="AL33" s="299"/>
      <c r="AM33" s="299"/>
      <c r="AN33" s="556"/>
      <c r="AO33" s="557">
        <v>34</v>
      </c>
      <c r="AP33" s="558"/>
      <c r="AQ33" s="558"/>
      <c r="AR33" s="559"/>
      <c r="AS33" s="560">
        <v>74</v>
      </c>
      <c r="AT33" s="241"/>
      <c r="AU33" s="242"/>
      <c r="AV33" s="547">
        <v>3</v>
      </c>
      <c r="AW33" s="547"/>
      <c r="AX33" s="547"/>
      <c r="AY33" s="561"/>
      <c r="AZ33" s="558"/>
      <c r="BA33" s="558"/>
      <c r="BB33" s="559"/>
      <c r="BC33" s="560"/>
      <c r="BD33" s="241"/>
      <c r="BE33" s="242"/>
      <c r="BF33" s="547"/>
      <c r="BG33" s="547"/>
      <c r="BH33" s="548"/>
      <c r="BI33" s="23"/>
      <c r="BJ33" s="197"/>
      <c r="BK33" s="197"/>
    </row>
    <row r="34" spans="1:63" s="21" customFormat="1" ht="21" customHeight="1" thickBot="1">
      <c r="A34" s="209" t="s">
        <v>79</v>
      </c>
      <c r="B34" s="549"/>
      <c r="C34" s="550" t="s">
        <v>80</v>
      </c>
      <c r="D34" s="551"/>
      <c r="E34" s="551"/>
      <c r="F34" s="551"/>
      <c r="G34" s="551"/>
      <c r="H34" s="551"/>
      <c r="I34" s="551"/>
      <c r="J34" s="551"/>
      <c r="K34" s="551"/>
      <c r="L34" s="551"/>
      <c r="M34" s="551"/>
      <c r="N34" s="551"/>
      <c r="O34" s="551"/>
      <c r="P34" s="551"/>
      <c r="Q34" s="551">
        <v>9</v>
      </c>
      <c r="R34" s="551"/>
      <c r="S34" s="551"/>
      <c r="T34" s="552"/>
      <c r="U34" s="553"/>
      <c r="V34" s="554"/>
      <c r="W34" s="554"/>
      <c r="X34" s="554"/>
      <c r="Y34" s="554"/>
      <c r="Z34" s="555"/>
      <c r="AA34" s="93">
        <f>AI34+AC34</f>
        <v>180</v>
      </c>
      <c r="AB34" s="218"/>
      <c r="AC34" s="107">
        <f>AC35</f>
        <v>68</v>
      </c>
      <c r="AD34" s="96"/>
      <c r="AE34" s="96"/>
      <c r="AF34" s="96"/>
      <c r="AG34" s="96"/>
      <c r="AH34" s="117"/>
      <c r="AI34" s="274">
        <f>AI35</f>
        <v>112</v>
      </c>
      <c r="AJ34" s="275"/>
      <c r="AK34" s="275"/>
      <c r="AL34" s="275"/>
      <c r="AM34" s="275"/>
      <c r="AN34" s="493"/>
      <c r="AO34" s="107">
        <f>AO35</f>
        <v>28</v>
      </c>
      <c r="AP34" s="96"/>
      <c r="AQ34" s="96"/>
      <c r="AR34" s="117"/>
      <c r="AS34" s="122">
        <f>AS35</f>
        <v>38</v>
      </c>
      <c r="AT34" s="96"/>
      <c r="AU34" s="117"/>
      <c r="AV34" s="546">
        <f>AV35</f>
        <v>2</v>
      </c>
      <c r="AW34" s="546"/>
      <c r="AX34" s="546"/>
      <c r="AY34" s="107">
        <f>AY35</f>
        <v>40</v>
      </c>
      <c r="AZ34" s="96"/>
      <c r="BA34" s="96"/>
      <c r="BB34" s="117"/>
      <c r="BC34" s="122">
        <f>BC35</f>
        <v>74</v>
      </c>
      <c r="BD34" s="96"/>
      <c r="BE34" s="117"/>
      <c r="BF34" s="546">
        <f>BF35</f>
        <v>3</v>
      </c>
      <c r="BG34" s="546"/>
      <c r="BH34" s="546"/>
      <c r="BI34" s="23"/>
      <c r="BJ34" s="197"/>
      <c r="BK34" s="197"/>
    </row>
    <row r="35" spans="1:63" s="21" customFormat="1" ht="42" customHeight="1">
      <c r="A35" s="259" t="s">
        <v>81</v>
      </c>
      <c r="B35" s="539"/>
      <c r="C35" s="540" t="s">
        <v>82</v>
      </c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1"/>
      <c r="O35" s="541"/>
      <c r="P35" s="541"/>
      <c r="Q35" s="541"/>
      <c r="R35" s="541"/>
      <c r="S35" s="541"/>
      <c r="T35" s="542"/>
      <c r="U35" s="543">
        <v>2</v>
      </c>
      <c r="V35" s="544"/>
      <c r="W35" s="544"/>
      <c r="X35" s="544">
        <v>1</v>
      </c>
      <c r="Y35" s="544"/>
      <c r="Z35" s="545"/>
      <c r="AA35" s="188">
        <f>AI35+AC35</f>
        <v>180</v>
      </c>
      <c r="AB35" s="207"/>
      <c r="AC35" s="191">
        <f>AO35+AY35</f>
        <v>68</v>
      </c>
      <c r="AD35" s="192"/>
      <c r="AE35" s="192"/>
      <c r="AF35" s="192"/>
      <c r="AG35" s="192"/>
      <c r="AH35" s="193"/>
      <c r="AI35" s="194">
        <f>AS35+BC35</f>
        <v>112</v>
      </c>
      <c r="AJ35" s="195"/>
      <c r="AK35" s="195"/>
      <c r="AL35" s="195"/>
      <c r="AM35" s="195"/>
      <c r="AN35" s="535"/>
      <c r="AO35" s="536">
        <v>28</v>
      </c>
      <c r="AP35" s="537"/>
      <c r="AQ35" s="537"/>
      <c r="AR35" s="538"/>
      <c r="AS35" s="207">
        <v>38</v>
      </c>
      <c r="AT35" s="192"/>
      <c r="AU35" s="193"/>
      <c r="AV35" s="519">
        <v>2</v>
      </c>
      <c r="AW35" s="519"/>
      <c r="AX35" s="519"/>
      <c r="AY35" s="536">
        <v>40</v>
      </c>
      <c r="AZ35" s="537"/>
      <c r="BA35" s="537"/>
      <c r="BB35" s="538"/>
      <c r="BC35" s="207">
        <v>74</v>
      </c>
      <c r="BD35" s="192"/>
      <c r="BE35" s="193"/>
      <c r="BF35" s="519">
        <v>3</v>
      </c>
      <c r="BG35" s="519"/>
      <c r="BH35" s="520"/>
      <c r="BI35" s="23"/>
      <c r="BJ35" s="197"/>
      <c r="BK35" s="197"/>
    </row>
    <row r="36" spans="1:64" s="21" customFormat="1" ht="21" thickBot="1">
      <c r="A36" s="521" t="s">
        <v>97</v>
      </c>
      <c r="B36" s="522"/>
      <c r="C36" s="522"/>
      <c r="D36" s="522"/>
      <c r="E36" s="522"/>
      <c r="F36" s="522"/>
      <c r="G36" s="522"/>
      <c r="H36" s="522"/>
      <c r="I36" s="522"/>
      <c r="J36" s="522"/>
      <c r="K36" s="522"/>
      <c r="L36" s="522"/>
      <c r="M36" s="522"/>
      <c r="N36" s="522"/>
      <c r="O36" s="522"/>
      <c r="P36" s="522"/>
      <c r="Q36" s="522"/>
      <c r="R36" s="522"/>
      <c r="S36" s="522"/>
      <c r="T36" s="523"/>
      <c r="U36" s="524"/>
      <c r="V36" s="525"/>
      <c r="W36" s="525"/>
      <c r="X36" s="525"/>
      <c r="Y36" s="525"/>
      <c r="Z36" s="526"/>
      <c r="AA36" s="182">
        <f>AA34+AA30+AA24</f>
        <v>1140</v>
      </c>
      <c r="AB36" s="183"/>
      <c r="AC36" s="527">
        <f>AC34+AC30+AC24</f>
        <v>474</v>
      </c>
      <c r="AD36" s="528"/>
      <c r="AE36" s="528"/>
      <c r="AF36" s="528"/>
      <c r="AG36" s="528"/>
      <c r="AH36" s="529"/>
      <c r="AI36" s="530">
        <f>AI34+AI30+AI24</f>
        <v>666</v>
      </c>
      <c r="AJ36" s="528"/>
      <c r="AK36" s="528"/>
      <c r="AL36" s="528"/>
      <c r="AM36" s="528"/>
      <c r="AN36" s="531"/>
      <c r="AO36" s="532">
        <f>AO34+AO30+AO24</f>
        <v>290</v>
      </c>
      <c r="AP36" s="533"/>
      <c r="AQ36" s="533"/>
      <c r="AR36" s="534"/>
      <c r="AS36" s="183">
        <f>AS34+AS30+AS24</f>
        <v>334</v>
      </c>
      <c r="AT36" s="180"/>
      <c r="AU36" s="185"/>
      <c r="AV36" s="512"/>
      <c r="AW36" s="512"/>
      <c r="AX36" s="512"/>
      <c r="AY36" s="532">
        <f>AY34+AY30+AY24</f>
        <v>184</v>
      </c>
      <c r="AZ36" s="533"/>
      <c r="BA36" s="533"/>
      <c r="BB36" s="534"/>
      <c r="BC36" s="509">
        <f>BC34+BC30+BC24</f>
        <v>332</v>
      </c>
      <c r="BD36" s="510"/>
      <c r="BE36" s="511"/>
      <c r="BF36" s="512"/>
      <c r="BG36" s="512"/>
      <c r="BH36" s="513"/>
      <c r="BI36" s="69"/>
      <c r="BJ36" s="23"/>
      <c r="BK36" s="197"/>
      <c r="BL36" s="197"/>
    </row>
    <row r="37" spans="1:63" s="21" customFormat="1" ht="21.75" customHeight="1" thickBot="1">
      <c r="A37" s="118" t="s">
        <v>98</v>
      </c>
      <c r="B37" s="514"/>
      <c r="C37" s="100" t="s">
        <v>99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2"/>
      <c r="U37" s="515"/>
      <c r="V37" s="516"/>
      <c r="W37" s="517"/>
      <c r="X37" s="516"/>
      <c r="Y37" s="516"/>
      <c r="Z37" s="518"/>
      <c r="AA37" s="107">
        <f>AI37+AC37</f>
        <v>750</v>
      </c>
      <c r="AB37" s="97"/>
      <c r="AC37" s="107"/>
      <c r="AD37" s="96"/>
      <c r="AE37" s="96"/>
      <c r="AF37" s="96"/>
      <c r="AG37" s="96"/>
      <c r="AH37" s="117"/>
      <c r="AI37" s="274">
        <f>AS37+BC37</f>
        <v>750</v>
      </c>
      <c r="AJ37" s="275"/>
      <c r="AK37" s="275"/>
      <c r="AL37" s="275"/>
      <c r="AM37" s="275"/>
      <c r="AN37" s="493"/>
      <c r="AO37" s="494"/>
      <c r="AP37" s="495"/>
      <c r="AQ37" s="495"/>
      <c r="AR37" s="496"/>
      <c r="AS37" s="497">
        <f>20*54-AO36-AS36</f>
        <v>456</v>
      </c>
      <c r="AT37" s="495"/>
      <c r="AU37" s="496"/>
      <c r="AV37" s="499"/>
      <c r="AW37" s="499"/>
      <c r="AX37" s="499"/>
      <c r="AY37" s="494"/>
      <c r="AZ37" s="495"/>
      <c r="BA37" s="495"/>
      <c r="BB37" s="496"/>
      <c r="BC37" s="497">
        <f>15*54-AY36-BC36</f>
        <v>294</v>
      </c>
      <c r="BD37" s="495"/>
      <c r="BE37" s="496"/>
      <c r="BF37" s="499">
        <v>19.5</v>
      </c>
      <c r="BG37" s="499"/>
      <c r="BH37" s="507"/>
      <c r="BI37" s="50"/>
      <c r="BJ37" s="112"/>
      <c r="BK37" s="113"/>
    </row>
    <row r="38" spans="1:63" s="21" customFormat="1" ht="20.25" thickBot="1">
      <c r="A38" s="118" t="s">
        <v>101</v>
      </c>
      <c r="B38" s="506"/>
      <c r="C38" s="100" t="s">
        <v>26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502"/>
      <c r="V38" s="503"/>
      <c r="W38" s="504">
        <v>3</v>
      </c>
      <c r="X38" s="508">
        <v>2</v>
      </c>
      <c r="Y38" s="508"/>
      <c r="Z38" s="106"/>
      <c r="AA38" s="107">
        <f>AI38+AC38</f>
        <v>108</v>
      </c>
      <c r="AB38" s="97"/>
      <c r="AC38" s="107"/>
      <c r="AD38" s="96"/>
      <c r="AE38" s="96"/>
      <c r="AF38" s="96"/>
      <c r="AG38" s="96"/>
      <c r="AH38" s="117"/>
      <c r="AI38" s="274">
        <f>AS38+BC38</f>
        <v>108</v>
      </c>
      <c r="AJ38" s="275"/>
      <c r="AK38" s="275"/>
      <c r="AL38" s="275"/>
      <c r="AM38" s="275"/>
      <c r="AN38" s="493"/>
      <c r="AO38" s="494"/>
      <c r="AP38" s="495"/>
      <c r="AQ38" s="495"/>
      <c r="AR38" s="496"/>
      <c r="AS38" s="497"/>
      <c r="AT38" s="495"/>
      <c r="AU38" s="496"/>
      <c r="AV38" s="499"/>
      <c r="AW38" s="499"/>
      <c r="AX38" s="499"/>
      <c r="AY38" s="494"/>
      <c r="AZ38" s="495"/>
      <c r="BA38" s="495"/>
      <c r="BB38" s="496"/>
      <c r="BC38" s="497">
        <v>108</v>
      </c>
      <c r="BD38" s="495"/>
      <c r="BE38" s="496"/>
      <c r="BF38" s="499">
        <v>3</v>
      </c>
      <c r="BG38" s="499"/>
      <c r="BH38" s="507"/>
      <c r="BI38" s="50"/>
      <c r="BJ38" s="112"/>
      <c r="BK38" s="113"/>
    </row>
    <row r="39" spans="1:63" s="21" customFormat="1" ht="20.25" thickBot="1">
      <c r="A39" s="118" t="s">
        <v>102</v>
      </c>
      <c r="B39" s="506"/>
      <c r="C39" s="100" t="s">
        <v>41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2"/>
      <c r="U39" s="502"/>
      <c r="V39" s="503"/>
      <c r="W39" s="504"/>
      <c r="X39" s="503"/>
      <c r="Y39" s="503"/>
      <c r="Z39" s="121"/>
      <c r="AA39" s="107">
        <f>AI39+AC39</f>
        <v>270</v>
      </c>
      <c r="AB39" s="97"/>
      <c r="AC39" s="107"/>
      <c r="AD39" s="96"/>
      <c r="AE39" s="96"/>
      <c r="AF39" s="96"/>
      <c r="AG39" s="96"/>
      <c r="AH39" s="117"/>
      <c r="AI39" s="274">
        <f>AS39+BC39</f>
        <v>270</v>
      </c>
      <c r="AJ39" s="275"/>
      <c r="AK39" s="275"/>
      <c r="AL39" s="275"/>
      <c r="AM39" s="275"/>
      <c r="AN39" s="493"/>
      <c r="AO39" s="494"/>
      <c r="AP39" s="495"/>
      <c r="AQ39" s="495"/>
      <c r="AR39" s="496"/>
      <c r="AS39" s="497"/>
      <c r="AT39" s="495"/>
      <c r="AU39" s="496"/>
      <c r="AV39" s="499"/>
      <c r="AW39" s="499"/>
      <c r="AX39" s="499"/>
      <c r="AY39" s="494"/>
      <c r="AZ39" s="495"/>
      <c r="BA39" s="495"/>
      <c r="BB39" s="496"/>
      <c r="BC39" s="497">
        <v>270</v>
      </c>
      <c r="BD39" s="495"/>
      <c r="BE39" s="496"/>
      <c r="BF39" s="499">
        <v>7.5</v>
      </c>
      <c r="BG39" s="499"/>
      <c r="BH39" s="507"/>
      <c r="BI39" s="50"/>
      <c r="BJ39" s="112"/>
      <c r="BK39" s="113"/>
    </row>
    <row r="40" spans="1:63" s="16" customFormat="1" ht="10.5" customHeight="1" thickBo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70"/>
      <c r="AB40" s="70"/>
      <c r="AC40" s="70"/>
      <c r="AD40" s="70"/>
      <c r="AE40" s="70"/>
      <c r="AF40" s="70"/>
      <c r="AG40" s="66"/>
      <c r="AH40" s="66"/>
      <c r="AI40" s="66"/>
      <c r="AJ40" s="66"/>
      <c r="AK40" s="66"/>
      <c r="AL40" s="66"/>
      <c r="AM40" s="67"/>
      <c r="AN40" s="67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55"/>
      <c r="BJ40" s="55"/>
      <c r="BK40" s="55"/>
    </row>
    <row r="41" spans="1:63" s="31" customFormat="1" ht="21" customHeight="1" thickBot="1">
      <c r="A41" s="98"/>
      <c r="B41" s="501"/>
      <c r="C41" s="100" t="s">
        <v>48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502"/>
      <c r="V41" s="503"/>
      <c r="W41" s="504"/>
      <c r="X41" s="503"/>
      <c r="Y41" s="503"/>
      <c r="Z41" s="121"/>
      <c r="AA41" s="93">
        <f>AA24+AA29+AA37+AA38+AA39</f>
        <v>2268</v>
      </c>
      <c r="AB41" s="505"/>
      <c r="AC41" s="107">
        <f>AC24+AC29+AC37+AC38+AC39</f>
        <v>474</v>
      </c>
      <c r="AD41" s="96"/>
      <c r="AE41" s="96"/>
      <c r="AF41" s="96"/>
      <c r="AG41" s="96"/>
      <c r="AH41" s="117"/>
      <c r="AI41" s="274">
        <f>AI24+AI29+AI37+AI38+AI39</f>
        <v>1794</v>
      </c>
      <c r="AJ41" s="275"/>
      <c r="AK41" s="275"/>
      <c r="AL41" s="275"/>
      <c r="AM41" s="275"/>
      <c r="AN41" s="493"/>
      <c r="AO41" s="494">
        <f>AO24+AO29+AO37+AO38+AO39</f>
        <v>290</v>
      </c>
      <c r="AP41" s="495"/>
      <c r="AQ41" s="495">
        <f>AQ24+AQ29+AQ37+AQ38+AQ39</f>
        <v>0</v>
      </c>
      <c r="AR41" s="496"/>
      <c r="AS41" s="497">
        <f>AS24+AS29+AS37+AS38+AS39</f>
        <v>790</v>
      </c>
      <c r="AT41" s="495"/>
      <c r="AU41" s="496">
        <f>AU24+AU29+AU37+AU38+AU39</f>
        <v>0</v>
      </c>
      <c r="AV41" s="498">
        <f>AV24+AV29+AV37+AV38+AV39</f>
        <v>10</v>
      </c>
      <c r="AW41" s="499"/>
      <c r="AX41" s="500">
        <f>AX24+AX29+AX37+AX38+AX39</f>
        <v>0</v>
      </c>
      <c r="AY41" s="494">
        <f>AY24+AY29+AY37+AY38+AY39</f>
        <v>184</v>
      </c>
      <c r="AZ41" s="495"/>
      <c r="BA41" s="495">
        <f>BA24+BA29+BA37+BA38+BA39</f>
        <v>0</v>
      </c>
      <c r="BB41" s="496"/>
      <c r="BC41" s="497">
        <f>BC24+BC29+BC37+BC38+BC39</f>
        <v>1004</v>
      </c>
      <c r="BD41" s="495"/>
      <c r="BE41" s="496">
        <f>BE24+BE29+BE37+BE38+BE39</f>
        <v>0</v>
      </c>
      <c r="BF41" s="498">
        <f>BF24+BF29+BF37+BF38+BF39</f>
        <v>50</v>
      </c>
      <c r="BG41" s="499"/>
      <c r="BH41" s="500">
        <f>BH24+BH29+BH37+BH38+BH39</f>
        <v>0</v>
      </c>
      <c r="BI41" s="20"/>
      <c r="BJ41" s="114"/>
      <c r="BK41" s="114"/>
    </row>
    <row r="42" spans="1:65" s="13" customFormat="1" ht="18.75" customHeight="1">
      <c r="A42" s="90" t="s">
        <v>103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</row>
    <row r="43" spans="1:63" s="31" customFormat="1" ht="10.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57"/>
      <c r="BJ43" s="89"/>
      <c r="BK43" s="89"/>
    </row>
    <row r="44" s="13" customFormat="1" ht="18.75" customHeight="1">
      <c r="A44" s="13" t="s">
        <v>104</v>
      </c>
    </row>
    <row r="45" spans="1:14" s="13" customFormat="1" ht="18.75" customHeight="1">
      <c r="A45" s="13" t="s">
        <v>105</v>
      </c>
      <c r="N45" s="13" t="s">
        <v>106</v>
      </c>
    </row>
    <row r="46" s="13" customFormat="1" ht="15.75" customHeight="1"/>
    <row r="47" spans="1:63" s="38" customFormat="1" ht="18">
      <c r="A47" s="91" t="s">
        <v>107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13" t="s">
        <v>108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</row>
    <row r="48" spans="1:68" s="37" customFormat="1" ht="18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</row>
    <row r="49" spans="1:68" s="37" customFormat="1" ht="18.75" customHeight="1">
      <c r="A49" s="92" t="s">
        <v>109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39"/>
      <c r="M49" s="39"/>
      <c r="N49" s="36" t="s">
        <v>110</v>
      </c>
      <c r="O49" s="39"/>
      <c r="P49" s="39"/>
      <c r="Q49" s="39"/>
      <c r="R49" s="39"/>
      <c r="S49" s="39"/>
      <c r="T49" s="39"/>
      <c r="V49" s="39"/>
      <c r="W49" s="39"/>
      <c r="X49" s="39"/>
      <c r="Y49" s="39"/>
      <c r="Z49" s="39"/>
      <c r="AC49" s="36"/>
      <c r="AD49" s="36"/>
      <c r="AE49" s="36"/>
      <c r="AF49" s="36"/>
      <c r="AG49" s="36"/>
      <c r="AI49" s="36"/>
      <c r="AJ49" s="36"/>
      <c r="AK49" s="36"/>
      <c r="AL49" s="36"/>
      <c r="AM49" s="36"/>
      <c r="AN49" s="36"/>
      <c r="AO49" s="36"/>
      <c r="AP49" s="36"/>
      <c r="AQ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</row>
    <row r="50" s="13" customFormat="1" ht="15" customHeight="1"/>
    <row r="51" spans="1:63" s="16" customFormat="1" ht="19.5" customHeight="1">
      <c r="A51" s="36" t="s">
        <v>111</v>
      </c>
      <c r="B51" s="36"/>
      <c r="C51" s="30"/>
      <c r="D51" s="30"/>
      <c r="E51" s="30"/>
      <c r="F51" s="30"/>
      <c r="G51" s="30"/>
      <c r="H51" s="30"/>
      <c r="I51" s="30"/>
      <c r="J51" s="30"/>
      <c r="K51" s="30"/>
      <c r="L51" s="36" t="s">
        <v>112</v>
      </c>
      <c r="M51" s="30"/>
      <c r="N51" s="30"/>
      <c r="O51" s="30"/>
      <c r="P51" s="30"/>
      <c r="Q51" s="30"/>
      <c r="R51" s="30"/>
      <c r="S51" s="30"/>
      <c r="T51" s="30"/>
      <c r="U51" s="30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</row>
    <row r="52" spans="1:65" s="30" customFormat="1" ht="21" customHeight="1">
      <c r="A52" s="41" t="s">
        <v>113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Y52" s="16"/>
      <c r="Z52" s="16"/>
      <c r="AA52" s="16"/>
      <c r="AB52" s="16"/>
      <c r="AC52" s="16"/>
      <c r="AD52" s="16"/>
      <c r="AE52" s="16"/>
      <c r="AF52" s="16"/>
      <c r="AG52" s="16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12" s="30" customFormat="1" ht="8.25" customHeight="1">
      <c r="A53" s="36"/>
      <c r="B53" s="36"/>
      <c r="L53" s="36"/>
    </row>
    <row r="54" spans="1:20" s="16" customFormat="1" ht="15.75" customHeight="1">
      <c r="A54" s="13" t="s">
        <v>114</v>
      </c>
      <c r="B54" s="13"/>
      <c r="N54" s="13" t="s">
        <v>115</v>
      </c>
      <c r="T54" s="13" t="s">
        <v>116</v>
      </c>
    </row>
    <row r="55" s="16" customFormat="1" ht="18">
      <c r="N55" s="13"/>
    </row>
    <row r="56" s="16" customFormat="1" ht="6" customHeight="1"/>
    <row r="57" s="16" customFormat="1" ht="13.5"/>
  </sheetData>
  <sheetProtection/>
  <mergeCells count="311">
    <mergeCell ref="AZ6:BG6"/>
    <mergeCell ref="B7:F7"/>
    <mergeCell ref="G7:N7"/>
    <mergeCell ref="O7:AM7"/>
    <mergeCell ref="AN7:AS7"/>
    <mergeCell ref="AT7:AY7"/>
    <mergeCell ref="AZ7:BG7"/>
    <mergeCell ref="A1:O1"/>
    <mergeCell ref="P1:AY1"/>
    <mergeCell ref="AZ1:BK1"/>
    <mergeCell ref="B3:AP3"/>
    <mergeCell ref="B5:F6"/>
    <mergeCell ref="G5:N6"/>
    <mergeCell ref="O5:AM6"/>
    <mergeCell ref="AN5:BG5"/>
    <mergeCell ref="AN6:AS6"/>
    <mergeCell ref="AT6:AY6"/>
    <mergeCell ref="B9:F9"/>
    <mergeCell ref="G9:N9"/>
    <mergeCell ref="O9:AM9"/>
    <mergeCell ref="AN9:AS9"/>
    <mergeCell ref="AT9:AY9"/>
    <mergeCell ref="AZ9:BG9"/>
    <mergeCell ref="B8:F8"/>
    <mergeCell ref="G8:N8"/>
    <mergeCell ref="O8:AM8"/>
    <mergeCell ref="AN8:AS8"/>
    <mergeCell ref="AT8:AY8"/>
    <mergeCell ref="AZ8:BG8"/>
    <mergeCell ref="B11:F11"/>
    <mergeCell ref="G11:N11"/>
    <mergeCell ref="O11:AM11"/>
    <mergeCell ref="AN11:AS11"/>
    <mergeCell ref="AT11:AY11"/>
    <mergeCell ref="AZ11:BG11"/>
    <mergeCell ref="B10:F10"/>
    <mergeCell ref="G10:N10"/>
    <mergeCell ref="O10:AM10"/>
    <mergeCell ref="AN10:AS10"/>
    <mergeCell ref="AT10:AY10"/>
    <mergeCell ref="AZ10:BG10"/>
    <mergeCell ref="B13:F13"/>
    <mergeCell ref="G13:N13"/>
    <mergeCell ref="O13:AM13"/>
    <mergeCell ref="AN13:AS13"/>
    <mergeCell ref="AT13:AY13"/>
    <mergeCell ref="AZ13:BG13"/>
    <mergeCell ref="B12:F12"/>
    <mergeCell ref="G12:N12"/>
    <mergeCell ref="O12:AM12"/>
    <mergeCell ref="AN12:AS12"/>
    <mergeCell ref="AT12:AY12"/>
    <mergeCell ref="AZ12:BG12"/>
    <mergeCell ref="O14:AM14"/>
    <mergeCell ref="AN14:AS14"/>
    <mergeCell ref="AT14:AY14"/>
    <mergeCell ref="AZ14:BG14"/>
    <mergeCell ref="A17:BH17"/>
    <mergeCell ref="A18:B22"/>
    <mergeCell ref="C18:T22"/>
    <mergeCell ref="U18:Z19"/>
    <mergeCell ref="AA18:AN18"/>
    <mergeCell ref="AO18:BH18"/>
    <mergeCell ref="U23:W23"/>
    <mergeCell ref="X23:Z23"/>
    <mergeCell ref="AA23:AB23"/>
    <mergeCell ref="AC23:AH23"/>
    <mergeCell ref="AY20:BA20"/>
    <mergeCell ref="BB20:BH20"/>
    <mergeCell ref="AO21:AR22"/>
    <mergeCell ref="AS21:AU22"/>
    <mergeCell ref="AV21:AX22"/>
    <mergeCell ref="AY21:BB22"/>
    <mergeCell ref="BC21:BE22"/>
    <mergeCell ref="BF21:BH22"/>
    <mergeCell ref="AA19:AB22"/>
    <mergeCell ref="AC19:AN19"/>
    <mergeCell ref="AO19:AX19"/>
    <mergeCell ref="AY19:BH19"/>
    <mergeCell ref="U20:W22"/>
    <mergeCell ref="X20:Z22"/>
    <mergeCell ref="AC20:AH22"/>
    <mergeCell ref="AI20:AN22"/>
    <mergeCell ref="AO20:AQ20"/>
    <mergeCell ref="AR20:AX20"/>
    <mergeCell ref="AS24:AU24"/>
    <mergeCell ref="AV24:AX24"/>
    <mergeCell ref="AY24:BB24"/>
    <mergeCell ref="BC24:BE24"/>
    <mergeCell ref="BF24:BH24"/>
    <mergeCell ref="BJ24:BK24"/>
    <mergeCell ref="BF23:BH23"/>
    <mergeCell ref="BJ23:BK23"/>
    <mergeCell ref="A24:B24"/>
    <mergeCell ref="C24:T24"/>
    <mergeCell ref="U24:W24"/>
    <mergeCell ref="X24:Z24"/>
    <mergeCell ref="AA24:AB24"/>
    <mergeCell ref="AC24:AH24"/>
    <mergeCell ref="AI24:AN24"/>
    <mergeCell ref="AO24:AR24"/>
    <mergeCell ref="AI23:AN23"/>
    <mergeCell ref="AO23:AR23"/>
    <mergeCell ref="AS23:AU23"/>
    <mergeCell ref="AV23:AX23"/>
    <mergeCell ref="AY23:BB23"/>
    <mergeCell ref="BC23:BE23"/>
    <mergeCell ref="A23:B23"/>
    <mergeCell ref="C23:T23"/>
    <mergeCell ref="BJ26:BK26"/>
    <mergeCell ref="BJ27:BK27"/>
    <mergeCell ref="BF25:BH25"/>
    <mergeCell ref="BJ25:BK25"/>
    <mergeCell ref="A26:B27"/>
    <mergeCell ref="C26:T27"/>
    <mergeCell ref="U26:W27"/>
    <mergeCell ref="X26:Z27"/>
    <mergeCell ref="AA26:AB27"/>
    <mergeCell ref="AC26:AH27"/>
    <mergeCell ref="AI26:AN27"/>
    <mergeCell ref="AO26:AR27"/>
    <mergeCell ref="AI25:AN25"/>
    <mergeCell ref="AO25:AR25"/>
    <mergeCell ref="AS25:AU25"/>
    <mergeCell ref="AV25:AX25"/>
    <mergeCell ref="AY25:BB25"/>
    <mergeCell ref="BC25:BE25"/>
    <mergeCell ref="A25:B25"/>
    <mergeCell ref="C25:T25"/>
    <mergeCell ref="U25:W25"/>
    <mergeCell ref="X25:Z25"/>
    <mergeCell ref="AA25:AB25"/>
    <mergeCell ref="AC25:AH25"/>
    <mergeCell ref="U28:W28"/>
    <mergeCell ref="X28:Z28"/>
    <mergeCell ref="AA28:AB28"/>
    <mergeCell ref="AC28:AH28"/>
    <mergeCell ref="AS26:AU27"/>
    <mergeCell ref="AV26:AX27"/>
    <mergeCell ref="AY26:BB27"/>
    <mergeCell ref="BC26:BE27"/>
    <mergeCell ref="BF26:BH27"/>
    <mergeCell ref="AS29:AU29"/>
    <mergeCell ref="AV29:AX29"/>
    <mergeCell ref="AY29:BB29"/>
    <mergeCell ref="BC29:BE29"/>
    <mergeCell ref="BF29:BH29"/>
    <mergeCell ref="BJ29:BK29"/>
    <mergeCell ref="BF28:BH28"/>
    <mergeCell ref="BJ28:BK28"/>
    <mergeCell ref="A29:B29"/>
    <mergeCell ref="C29:T29"/>
    <mergeCell ref="U29:W29"/>
    <mergeCell ref="X29:Z29"/>
    <mergeCell ref="AA29:AB29"/>
    <mergeCell ref="AC29:AH29"/>
    <mergeCell ref="AI29:AN29"/>
    <mergeCell ref="AO29:AR29"/>
    <mergeCell ref="AI28:AN28"/>
    <mergeCell ref="AO28:AR28"/>
    <mergeCell ref="AS28:AU28"/>
    <mergeCell ref="AV28:AX28"/>
    <mergeCell ref="AY28:BB28"/>
    <mergeCell ref="BC28:BE28"/>
    <mergeCell ref="A28:B28"/>
    <mergeCell ref="C28:T28"/>
    <mergeCell ref="BJ31:BK31"/>
    <mergeCell ref="BJ32:BK32"/>
    <mergeCell ref="BF30:BH30"/>
    <mergeCell ref="BJ30:BK30"/>
    <mergeCell ref="A31:B32"/>
    <mergeCell ref="C31:T32"/>
    <mergeCell ref="U31:W32"/>
    <mergeCell ref="X31:Z32"/>
    <mergeCell ref="AA31:AB32"/>
    <mergeCell ref="AC31:AH32"/>
    <mergeCell ref="AI31:AN32"/>
    <mergeCell ref="AO31:AR32"/>
    <mergeCell ref="AI30:AN30"/>
    <mergeCell ref="AO30:AR30"/>
    <mergeCell ref="AS30:AU30"/>
    <mergeCell ref="AV30:AX30"/>
    <mergeCell ref="AY30:BB30"/>
    <mergeCell ref="BC30:BE30"/>
    <mergeCell ref="A30:B30"/>
    <mergeCell ref="C30:T30"/>
    <mergeCell ref="U30:W30"/>
    <mergeCell ref="X30:Z30"/>
    <mergeCell ref="AA30:AB30"/>
    <mergeCell ref="AC30:AH30"/>
    <mergeCell ref="U33:W33"/>
    <mergeCell ref="X33:Z33"/>
    <mergeCell ref="AA33:AB33"/>
    <mergeCell ref="AC33:AH33"/>
    <mergeCell ref="AS31:AU32"/>
    <mergeCell ref="AV31:AX32"/>
    <mergeCell ref="AY31:BB32"/>
    <mergeCell ref="BC31:BE32"/>
    <mergeCell ref="BF31:BH32"/>
    <mergeCell ref="AS34:AU34"/>
    <mergeCell ref="AV34:AX34"/>
    <mergeCell ref="AY34:BB34"/>
    <mergeCell ref="BC34:BE34"/>
    <mergeCell ref="BF34:BH34"/>
    <mergeCell ref="BJ34:BK34"/>
    <mergeCell ref="BF33:BH33"/>
    <mergeCell ref="BJ33:BK33"/>
    <mergeCell ref="A34:B34"/>
    <mergeCell ref="C34:T34"/>
    <mergeCell ref="U34:W34"/>
    <mergeCell ref="X34:Z34"/>
    <mergeCell ref="AA34:AB34"/>
    <mergeCell ref="AC34:AH34"/>
    <mergeCell ref="AI34:AN34"/>
    <mergeCell ref="AO34:AR34"/>
    <mergeCell ref="AI33:AN33"/>
    <mergeCell ref="AO33:AR33"/>
    <mergeCell ref="AS33:AU33"/>
    <mergeCell ref="AV33:AX33"/>
    <mergeCell ref="AY33:BB33"/>
    <mergeCell ref="BC33:BE33"/>
    <mergeCell ref="A33:B33"/>
    <mergeCell ref="C33:T33"/>
    <mergeCell ref="BF35:BH35"/>
    <mergeCell ref="BJ35:BK35"/>
    <mergeCell ref="A36:T36"/>
    <mergeCell ref="U36:W36"/>
    <mergeCell ref="X36:Z36"/>
    <mergeCell ref="AA36:AB36"/>
    <mergeCell ref="AC36:AH36"/>
    <mergeCell ref="AI36:AN36"/>
    <mergeCell ref="AO36:AR36"/>
    <mergeCell ref="AS36:AU36"/>
    <mergeCell ref="AI35:AN35"/>
    <mergeCell ref="AO35:AR35"/>
    <mergeCell ref="AS35:AU35"/>
    <mergeCell ref="AV35:AX35"/>
    <mergeCell ref="AY35:BB35"/>
    <mergeCell ref="BC35:BE35"/>
    <mergeCell ref="A35:B35"/>
    <mergeCell ref="C35:T35"/>
    <mergeCell ref="U35:W35"/>
    <mergeCell ref="X35:Z35"/>
    <mergeCell ref="AA35:AB35"/>
    <mergeCell ref="AC35:AH35"/>
    <mergeCell ref="AV36:AX36"/>
    <mergeCell ref="AY36:BB36"/>
    <mergeCell ref="BC36:BE36"/>
    <mergeCell ref="BF36:BH36"/>
    <mergeCell ref="BK36:BL36"/>
    <mergeCell ref="A37:B37"/>
    <mergeCell ref="C37:T37"/>
    <mergeCell ref="U37:W37"/>
    <mergeCell ref="X37:Z37"/>
    <mergeCell ref="AA37:AB37"/>
    <mergeCell ref="BC37:BE37"/>
    <mergeCell ref="BF37:BH37"/>
    <mergeCell ref="BJ37:BK37"/>
    <mergeCell ref="AO37:AR37"/>
    <mergeCell ref="AS37:AU37"/>
    <mergeCell ref="AV37:AX37"/>
    <mergeCell ref="AY37:BB37"/>
    <mergeCell ref="BJ39:BK39"/>
    <mergeCell ref="A38:B38"/>
    <mergeCell ref="C38:T38"/>
    <mergeCell ref="U38:W38"/>
    <mergeCell ref="X38:Z38"/>
    <mergeCell ref="AA38:AB38"/>
    <mergeCell ref="AC38:AH38"/>
    <mergeCell ref="AI38:AN38"/>
    <mergeCell ref="AC37:AH37"/>
    <mergeCell ref="AI37:AN37"/>
    <mergeCell ref="A47:R47"/>
    <mergeCell ref="A49:K49"/>
    <mergeCell ref="BC41:BE41"/>
    <mergeCell ref="BF41:BH41"/>
    <mergeCell ref="BJ38:BK38"/>
    <mergeCell ref="A39:B39"/>
    <mergeCell ref="C39:T39"/>
    <mergeCell ref="U39:W39"/>
    <mergeCell ref="X39:Z39"/>
    <mergeCell ref="AA39:AB39"/>
    <mergeCell ref="AC39:AH39"/>
    <mergeCell ref="AI39:AN39"/>
    <mergeCell ref="AO39:AR39"/>
    <mergeCell ref="AS39:AU39"/>
    <mergeCell ref="AO38:AR38"/>
    <mergeCell ref="AS38:AU38"/>
    <mergeCell ref="AV38:AX38"/>
    <mergeCell ref="AY38:BB38"/>
    <mergeCell ref="BC38:BE38"/>
    <mergeCell ref="BF38:BH38"/>
    <mergeCell ref="AV39:AX39"/>
    <mergeCell ref="AY39:BB39"/>
    <mergeCell ref="BC39:BE39"/>
    <mergeCell ref="BF39:BH39"/>
    <mergeCell ref="BJ41:BK41"/>
    <mergeCell ref="A42:AW42"/>
    <mergeCell ref="A43:BH43"/>
    <mergeCell ref="BJ43:BK43"/>
    <mergeCell ref="AC41:AH41"/>
    <mergeCell ref="AI41:AN41"/>
    <mergeCell ref="AO41:AR41"/>
    <mergeCell ref="AS41:AU41"/>
    <mergeCell ref="AV41:AX41"/>
    <mergeCell ref="AY41:BB41"/>
    <mergeCell ref="A41:B41"/>
    <mergeCell ref="C41:T41"/>
    <mergeCell ref="U41:W41"/>
    <mergeCell ref="X41:Z41"/>
    <mergeCell ref="AA41:AB41"/>
  </mergeCells>
  <printOptions horizontalCentered="1"/>
  <pageMargins left="0.1968503937007874" right="0.1968503937007874" top="0.31496062992125984" bottom="0.31496062992125984" header="0" footer="0"/>
  <pageSetup horizontalDpi="600" verticalDpi="600" orientation="landscape" paperSize="9" scale="60" r:id="rId2"/>
  <rowBreaks count="1" manualBreakCount="1">
    <brk id="16" max="6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G70"/>
  <sheetViews>
    <sheetView view="pageLayout" zoomScale="65" zoomScaleNormal="75" zoomScaleSheetLayoutView="80" zoomScalePageLayoutView="65" workbookViewId="0" topLeftCell="A30">
      <selection activeCell="BE68" sqref="BE68"/>
    </sheetView>
  </sheetViews>
  <sheetFormatPr defaultColWidth="8.875" defaultRowHeight="12.75"/>
  <cols>
    <col min="1" max="26" width="3.625" style="0" customWidth="1"/>
    <col min="27" max="27" width="4.50390625" style="0" customWidth="1"/>
    <col min="28" max="67" width="3.625" style="0" customWidth="1"/>
  </cols>
  <sheetData>
    <row r="1" spans="1:67" s="1" customFormat="1" ht="273.75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6"/>
      <c r="Q1" s="466"/>
      <c r="R1" s="466"/>
      <c r="S1" s="467" t="s">
        <v>1</v>
      </c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7"/>
      <c r="AT1" s="467"/>
      <c r="AU1" s="467"/>
      <c r="AV1" s="467"/>
      <c r="AW1" s="467"/>
      <c r="AX1" s="467"/>
      <c r="AY1" s="467"/>
      <c r="AZ1" s="467"/>
      <c r="BA1" s="467"/>
      <c r="BB1" s="467"/>
      <c r="BC1" s="467"/>
      <c r="BD1" s="467"/>
      <c r="BE1" s="467"/>
      <c r="BF1" s="467"/>
      <c r="BG1" s="467"/>
      <c r="BH1" s="467"/>
      <c r="BI1" s="468"/>
      <c r="BJ1" s="468"/>
      <c r="BK1" s="468"/>
      <c r="BL1" s="468"/>
      <c r="BM1" s="468"/>
      <c r="BN1" s="468"/>
      <c r="BO1" s="468"/>
    </row>
    <row r="2" spans="1:67" s="5" customFormat="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4"/>
    </row>
    <row r="3" spans="2:52" s="5" customFormat="1" ht="21">
      <c r="B3" s="469" t="s">
        <v>2</v>
      </c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469"/>
      <c r="AJ3" s="469"/>
      <c r="AK3" s="469"/>
      <c r="AL3" s="469"/>
      <c r="AM3" s="469"/>
      <c r="AN3" s="469"/>
      <c r="AO3" s="469"/>
      <c r="AP3" s="469"/>
      <c r="AQ3" s="469"/>
      <c r="AR3" s="469"/>
      <c r="AS3" s="469"/>
      <c r="AT3" s="469"/>
      <c r="AU3" s="469"/>
      <c r="AV3" s="469"/>
      <c r="AW3" s="469"/>
      <c r="AX3" s="6"/>
      <c r="AY3" s="3"/>
      <c r="AZ3" s="3"/>
    </row>
    <row r="4" spans="1:67" s="5" customFormat="1" ht="18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4"/>
    </row>
    <row r="5" spans="1:67" s="5" customFormat="1" ht="29.25" customHeight="1">
      <c r="A5" s="2"/>
      <c r="B5" s="470" t="s">
        <v>3</v>
      </c>
      <c r="C5" s="471"/>
      <c r="D5" s="471"/>
      <c r="E5" s="471"/>
      <c r="F5" s="472"/>
      <c r="G5" s="476" t="s">
        <v>4</v>
      </c>
      <c r="H5" s="477"/>
      <c r="I5" s="477"/>
      <c r="J5" s="477"/>
      <c r="K5" s="477"/>
      <c r="L5" s="477"/>
      <c r="M5" s="477"/>
      <c r="N5" s="477"/>
      <c r="O5" s="477"/>
      <c r="P5" s="477"/>
      <c r="Q5" s="478"/>
      <c r="R5" s="482" t="s">
        <v>5</v>
      </c>
      <c r="S5" s="482"/>
      <c r="T5" s="482"/>
      <c r="U5" s="482"/>
      <c r="V5" s="482"/>
      <c r="W5" s="482"/>
      <c r="X5" s="482"/>
      <c r="Y5" s="482"/>
      <c r="Z5" s="482"/>
      <c r="AA5" s="482"/>
      <c r="AB5" s="482"/>
      <c r="AC5" s="482"/>
      <c r="AD5" s="482"/>
      <c r="AE5" s="482"/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82"/>
      <c r="AS5" s="482"/>
      <c r="AT5" s="483"/>
      <c r="AU5" s="486" t="s">
        <v>6</v>
      </c>
      <c r="AV5" s="471"/>
      <c r="AW5" s="471"/>
      <c r="AX5" s="471"/>
      <c r="AY5" s="471"/>
      <c r="AZ5" s="471"/>
      <c r="BA5" s="471"/>
      <c r="BB5" s="471"/>
      <c r="BC5" s="471"/>
      <c r="BD5" s="471"/>
      <c r="BE5" s="471"/>
      <c r="BF5" s="471"/>
      <c r="BG5" s="471"/>
      <c r="BH5" s="471"/>
      <c r="BI5" s="471"/>
      <c r="BJ5" s="471"/>
      <c r="BK5" s="471"/>
      <c r="BL5" s="471"/>
      <c r="BM5" s="487"/>
      <c r="BN5" s="3"/>
      <c r="BO5" s="4"/>
    </row>
    <row r="6" spans="1:67" s="5" customFormat="1" ht="43.5" customHeight="1" thickBot="1">
      <c r="A6" s="2"/>
      <c r="B6" s="473"/>
      <c r="C6" s="474"/>
      <c r="D6" s="474"/>
      <c r="E6" s="474"/>
      <c r="F6" s="475"/>
      <c r="G6" s="479"/>
      <c r="H6" s="480"/>
      <c r="I6" s="480"/>
      <c r="J6" s="480"/>
      <c r="K6" s="480"/>
      <c r="L6" s="480"/>
      <c r="M6" s="480"/>
      <c r="N6" s="480"/>
      <c r="O6" s="480"/>
      <c r="P6" s="480"/>
      <c r="Q6" s="481"/>
      <c r="R6" s="484"/>
      <c r="S6" s="484"/>
      <c r="T6" s="484"/>
      <c r="U6" s="484"/>
      <c r="V6" s="484"/>
      <c r="W6" s="484"/>
      <c r="X6" s="484"/>
      <c r="Y6" s="484"/>
      <c r="Z6" s="484"/>
      <c r="AA6" s="484"/>
      <c r="AB6" s="484"/>
      <c r="AC6" s="484"/>
      <c r="AD6" s="484"/>
      <c r="AE6" s="484"/>
      <c r="AF6" s="484"/>
      <c r="AG6" s="484"/>
      <c r="AH6" s="484"/>
      <c r="AI6" s="484"/>
      <c r="AJ6" s="484"/>
      <c r="AK6" s="484"/>
      <c r="AL6" s="484"/>
      <c r="AM6" s="484"/>
      <c r="AN6" s="484"/>
      <c r="AO6" s="484"/>
      <c r="AP6" s="484"/>
      <c r="AQ6" s="484"/>
      <c r="AR6" s="484"/>
      <c r="AS6" s="484"/>
      <c r="AT6" s="485"/>
      <c r="AU6" s="473" t="s">
        <v>7</v>
      </c>
      <c r="AV6" s="474"/>
      <c r="AW6" s="474"/>
      <c r="AX6" s="474"/>
      <c r="AY6" s="474"/>
      <c r="AZ6" s="474"/>
      <c r="BA6" s="474"/>
      <c r="BB6" s="488" t="s">
        <v>8</v>
      </c>
      <c r="BC6" s="489"/>
      <c r="BD6" s="489"/>
      <c r="BE6" s="489"/>
      <c r="BF6" s="489"/>
      <c r="BG6" s="490"/>
      <c r="BH6" s="491" t="s">
        <v>9</v>
      </c>
      <c r="BI6" s="491"/>
      <c r="BJ6" s="491"/>
      <c r="BK6" s="491"/>
      <c r="BL6" s="491"/>
      <c r="BM6" s="492"/>
      <c r="BN6" s="3"/>
      <c r="BO6" s="4"/>
    </row>
    <row r="7" spans="1:67" s="5" customFormat="1" ht="21">
      <c r="A7" s="2"/>
      <c r="B7" s="462" t="s">
        <v>10</v>
      </c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I7" s="463"/>
      <c r="AJ7" s="463"/>
      <c r="AK7" s="463"/>
      <c r="AL7" s="463"/>
      <c r="AM7" s="463"/>
      <c r="AN7" s="463"/>
      <c r="AO7" s="463"/>
      <c r="AP7" s="463"/>
      <c r="AQ7" s="463"/>
      <c r="AR7" s="463"/>
      <c r="AS7" s="463"/>
      <c r="AT7" s="463"/>
      <c r="AU7" s="463"/>
      <c r="AV7" s="463"/>
      <c r="AW7" s="463"/>
      <c r="AX7" s="463"/>
      <c r="AY7" s="463"/>
      <c r="AZ7" s="463"/>
      <c r="BA7" s="463"/>
      <c r="BB7" s="463"/>
      <c r="BC7" s="463"/>
      <c r="BD7" s="463"/>
      <c r="BE7" s="463"/>
      <c r="BF7" s="463"/>
      <c r="BG7" s="463"/>
      <c r="BH7" s="463"/>
      <c r="BI7" s="463"/>
      <c r="BJ7" s="463"/>
      <c r="BK7" s="463"/>
      <c r="BL7" s="463"/>
      <c r="BM7" s="464"/>
      <c r="BN7" s="3"/>
      <c r="BO7" s="4"/>
    </row>
    <row r="8" spans="1:67" s="5" customFormat="1" ht="23.25">
      <c r="A8" s="2"/>
      <c r="B8" s="451" t="s">
        <v>11</v>
      </c>
      <c r="C8" s="438"/>
      <c r="D8" s="438"/>
      <c r="E8" s="438"/>
      <c r="F8" s="439"/>
      <c r="G8" s="440" t="s">
        <v>12</v>
      </c>
      <c r="H8" s="441"/>
      <c r="I8" s="441"/>
      <c r="J8" s="441"/>
      <c r="K8" s="441"/>
      <c r="L8" s="441"/>
      <c r="M8" s="441"/>
      <c r="N8" s="441"/>
      <c r="O8" s="441"/>
      <c r="P8" s="441"/>
      <c r="Q8" s="442"/>
      <c r="R8" s="443" t="s">
        <v>13</v>
      </c>
      <c r="S8" s="443"/>
      <c r="T8" s="443"/>
      <c r="U8" s="443"/>
      <c r="V8" s="443"/>
      <c r="W8" s="443"/>
      <c r="X8" s="443"/>
      <c r="Y8" s="443"/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4"/>
      <c r="AU8" s="445">
        <f aca="true" t="shared" si="0" ref="AU8:AU15">BB8+BH8</f>
        <v>62</v>
      </c>
      <c r="AV8" s="446"/>
      <c r="AW8" s="446"/>
      <c r="AX8" s="446"/>
      <c r="AY8" s="446"/>
      <c r="AZ8" s="446"/>
      <c r="BA8" s="446"/>
      <c r="BB8" s="447"/>
      <c r="BC8" s="448"/>
      <c r="BD8" s="448"/>
      <c r="BE8" s="448"/>
      <c r="BF8" s="448"/>
      <c r="BG8" s="449"/>
      <c r="BH8" s="448">
        <f>AJ54</f>
        <v>62</v>
      </c>
      <c r="BI8" s="448"/>
      <c r="BJ8" s="448"/>
      <c r="BK8" s="448"/>
      <c r="BL8" s="448"/>
      <c r="BM8" s="450"/>
      <c r="BN8" s="3"/>
      <c r="BO8" s="4"/>
    </row>
    <row r="9" spans="1:67" s="5" customFormat="1" ht="23.25">
      <c r="A9" s="2"/>
      <c r="B9" s="451" t="s">
        <v>14</v>
      </c>
      <c r="C9" s="438"/>
      <c r="D9" s="438"/>
      <c r="E9" s="438"/>
      <c r="F9" s="439"/>
      <c r="G9" s="440" t="s">
        <v>12</v>
      </c>
      <c r="H9" s="441"/>
      <c r="I9" s="441"/>
      <c r="J9" s="441"/>
      <c r="K9" s="441"/>
      <c r="L9" s="441"/>
      <c r="M9" s="441"/>
      <c r="N9" s="441"/>
      <c r="O9" s="441"/>
      <c r="P9" s="441"/>
      <c r="Q9" s="442"/>
      <c r="R9" s="443" t="s">
        <v>15</v>
      </c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443"/>
      <c r="AM9" s="443"/>
      <c r="AN9" s="443"/>
      <c r="AO9" s="443"/>
      <c r="AP9" s="443"/>
      <c r="AQ9" s="443"/>
      <c r="AR9" s="443"/>
      <c r="AS9" s="443"/>
      <c r="AT9" s="444"/>
      <c r="AU9" s="445">
        <f t="shared" si="0"/>
        <v>46</v>
      </c>
      <c r="AV9" s="446"/>
      <c r="AW9" s="446"/>
      <c r="AX9" s="446"/>
      <c r="AY9" s="446"/>
      <c r="AZ9" s="446"/>
      <c r="BA9" s="446"/>
      <c r="BB9" s="447">
        <f>AH53</f>
        <v>36</v>
      </c>
      <c r="BC9" s="448"/>
      <c r="BD9" s="448"/>
      <c r="BE9" s="448"/>
      <c r="BF9" s="448"/>
      <c r="BG9" s="449"/>
      <c r="BH9" s="448">
        <f>AJ53</f>
        <v>10</v>
      </c>
      <c r="BI9" s="448"/>
      <c r="BJ9" s="448"/>
      <c r="BK9" s="448"/>
      <c r="BL9" s="448"/>
      <c r="BM9" s="450"/>
      <c r="BN9" s="3"/>
      <c r="BO9" s="4"/>
    </row>
    <row r="10" spans="1:67" s="5" customFormat="1" ht="23.25">
      <c r="A10" s="2"/>
      <c r="B10" s="451" t="s">
        <v>16</v>
      </c>
      <c r="C10" s="438"/>
      <c r="D10" s="438"/>
      <c r="E10" s="438"/>
      <c r="F10" s="439"/>
      <c r="G10" s="440" t="s">
        <v>17</v>
      </c>
      <c r="H10" s="441"/>
      <c r="I10" s="441"/>
      <c r="J10" s="441"/>
      <c r="K10" s="441"/>
      <c r="L10" s="441"/>
      <c r="M10" s="441"/>
      <c r="N10" s="441"/>
      <c r="O10" s="441"/>
      <c r="P10" s="441"/>
      <c r="Q10" s="442"/>
      <c r="R10" s="443" t="s">
        <v>13</v>
      </c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  <c r="AT10" s="444"/>
      <c r="AU10" s="445">
        <f t="shared" si="0"/>
        <v>864</v>
      </c>
      <c r="AV10" s="446"/>
      <c r="AW10" s="446"/>
      <c r="AX10" s="446"/>
      <c r="AY10" s="446"/>
      <c r="AZ10" s="446"/>
      <c r="BA10" s="446"/>
      <c r="BB10" s="447"/>
      <c r="BC10" s="448"/>
      <c r="BD10" s="448"/>
      <c r="BE10" s="448"/>
      <c r="BF10" s="448"/>
      <c r="BG10" s="449"/>
      <c r="BH10" s="448">
        <f>AP54+AP53-BH11</f>
        <v>864</v>
      </c>
      <c r="BI10" s="448"/>
      <c r="BJ10" s="448"/>
      <c r="BK10" s="448"/>
      <c r="BL10" s="448"/>
      <c r="BM10" s="450"/>
      <c r="BN10" s="3"/>
      <c r="BO10" s="4"/>
    </row>
    <row r="11" spans="1:67" s="5" customFormat="1" ht="23.25">
      <c r="A11" s="2"/>
      <c r="B11" s="451" t="s">
        <v>18</v>
      </c>
      <c r="C11" s="438"/>
      <c r="D11" s="438"/>
      <c r="E11" s="438"/>
      <c r="F11" s="439"/>
      <c r="G11" s="440" t="s">
        <v>19</v>
      </c>
      <c r="H11" s="441"/>
      <c r="I11" s="441"/>
      <c r="J11" s="441"/>
      <c r="K11" s="441"/>
      <c r="L11" s="441"/>
      <c r="M11" s="441"/>
      <c r="N11" s="441"/>
      <c r="O11" s="441"/>
      <c r="P11" s="441"/>
      <c r="Q11" s="442"/>
      <c r="R11" s="443" t="s">
        <v>15</v>
      </c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  <c r="AJ11" s="443"/>
      <c r="AK11" s="443"/>
      <c r="AL11" s="443"/>
      <c r="AM11" s="443"/>
      <c r="AN11" s="443"/>
      <c r="AO11" s="443"/>
      <c r="AP11" s="443"/>
      <c r="AQ11" s="443"/>
      <c r="AR11" s="443"/>
      <c r="AS11" s="443"/>
      <c r="AT11" s="444"/>
      <c r="AU11" s="445">
        <f t="shared" si="0"/>
        <v>108</v>
      </c>
      <c r="AV11" s="446"/>
      <c r="AW11" s="446"/>
      <c r="AX11" s="446"/>
      <c r="AY11" s="446"/>
      <c r="AZ11" s="446"/>
      <c r="BA11" s="446"/>
      <c r="BB11" s="447">
        <f>AN53</f>
        <v>82</v>
      </c>
      <c r="BC11" s="448"/>
      <c r="BD11" s="448"/>
      <c r="BE11" s="448"/>
      <c r="BF11" s="448"/>
      <c r="BG11" s="449"/>
      <c r="BH11" s="448">
        <f>108-BB11</f>
        <v>26</v>
      </c>
      <c r="BI11" s="448"/>
      <c r="BJ11" s="448"/>
      <c r="BK11" s="448"/>
      <c r="BL11" s="448"/>
      <c r="BM11" s="450"/>
      <c r="BN11" s="3"/>
      <c r="BO11" s="4"/>
    </row>
    <row r="12" spans="1:67" s="5" customFormat="1" ht="23.25">
      <c r="A12" s="2"/>
      <c r="B12" s="451" t="s">
        <v>20</v>
      </c>
      <c r="C12" s="438"/>
      <c r="D12" s="438"/>
      <c r="E12" s="438"/>
      <c r="F12" s="439"/>
      <c r="G12" s="440" t="s">
        <v>21</v>
      </c>
      <c r="H12" s="441"/>
      <c r="I12" s="441"/>
      <c r="J12" s="441"/>
      <c r="K12" s="441"/>
      <c r="L12" s="441"/>
      <c r="M12" s="441"/>
      <c r="N12" s="441"/>
      <c r="O12" s="441"/>
      <c r="P12" s="441"/>
      <c r="Q12" s="442"/>
      <c r="R12" s="443" t="s">
        <v>13</v>
      </c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3"/>
      <c r="AN12" s="443"/>
      <c r="AO12" s="443"/>
      <c r="AP12" s="443"/>
      <c r="AQ12" s="443"/>
      <c r="AR12" s="443"/>
      <c r="AS12" s="443"/>
      <c r="AT12" s="444"/>
      <c r="AU12" s="445">
        <f t="shared" si="0"/>
        <v>810</v>
      </c>
      <c r="AV12" s="446"/>
      <c r="AW12" s="446"/>
      <c r="AX12" s="446"/>
      <c r="AY12" s="446"/>
      <c r="AZ12" s="446"/>
      <c r="BA12" s="446"/>
      <c r="BB12" s="447"/>
      <c r="BC12" s="448"/>
      <c r="BD12" s="448"/>
      <c r="BE12" s="448"/>
      <c r="BF12" s="448"/>
      <c r="BG12" s="449"/>
      <c r="BH12" s="448">
        <f>AV54+AV53-BH13-BH15</f>
        <v>810</v>
      </c>
      <c r="BI12" s="448"/>
      <c r="BJ12" s="448"/>
      <c r="BK12" s="448"/>
      <c r="BL12" s="448"/>
      <c r="BM12" s="450"/>
      <c r="BN12" s="3"/>
      <c r="BO12" s="4"/>
    </row>
    <row r="13" spans="1:67" s="5" customFormat="1" ht="23.25">
      <c r="A13" s="2"/>
      <c r="B13" s="451" t="s">
        <v>22</v>
      </c>
      <c r="C13" s="438"/>
      <c r="D13" s="438"/>
      <c r="E13" s="438"/>
      <c r="F13" s="439"/>
      <c r="G13" s="440" t="s">
        <v>23</v>
      </c>
      <c r="H13" s="441"/>
      <c r="I13" s="441"/>
      <c r="J13" s="441"/>
      <c r="K13" s="441"/>
      <c r="L13" s="441"/>
      <c r="M13" s="441"/>
      <c r="N13" s="441"/>
      <c r="O13" s="441"/>
      <c r="P13" s="441"/>
      <c r="Q13" s="442"/>
      <c r="R13" s="443" t="s">
        <v>15</v>
      </c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443"/>
      <c r="AN13" s="443"/>
      <c r="AO13" s="443"/>
      <c r="AP13" s="443"/>
      <c r="AQ13" s="443"/>
      <c r="AR13" s="443"/>
      <c r="AS13" s="443"/>
      <c r="AT13" s="444"/>
      <c r="AU13" s="445">
        <f t="shared" si="0"/>
        <v>108</v>
      </c>
      <c r="AV13" s="446"/>
      <c r="AW13" s="446"/>
      <c r="AX13" s="446"/>
      <c r="AY13" s="446"/>
      <c r="AZ13" s="446"/>
      <c r="BA13" s="446"/>
      <c r="BB13" s="447">
        <f>AT53</f>
        <v>70</v>
      </c>
      <c r="BC13" s="448"/>
      <c r="BD13" s="448"/>
      <c r="BE13" s="448"/>
      <c r="BF13" s="448"/>
      <c r="BG13" s="449"/>
      <c r="BH13" s="448">
        <f>108-BB13</f>
        <v>38</v>
      </c>
      <c r="BI13" s="448"/>
      <c r="BJ13" s="448"/>
      <c r="BK13" s="448"/>
      <c r="BL13" s="448"/>
      <c r="BM13" s="450"/>
      <c r="BN13" s="3"/>
      <c r="BO13" s="4"/>
    </row>
    <row r="14" spans="1:67" s="5" customFormat="1" ht="23.25">
      <c r="A14" s="2"/>
      <c r="B14" s="451" t="s">
        <v>24</v>
      </c>
      <c r="C14" s="438"/>
      <c r="D14" s="438"/>
      <c r="E14" s="438"/>
      <c r="F14" s="439"/>
      <c r="G14" s="440" t="s">
        <v>25</v>
      </c>
      <c r="H14" s="441"/>
      <c r="I14" s="441"/>
      <c r="J14" s="441"/>
      <c r="K14" s="441"/>
      <c r="L14" s="441"/>
      <c r="M14" s="441"/>
      <c r="N14" s="441"/>
      <c r="O14" s="441"/>
      <c r="P14" s="441"/>
      <c r="Q14" s="442"/>
      <c r="R14" s="443" t="s">
        <v>26</v>
      </c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443"/>
      <c r="AN14" s="443"/>
      <c r="AO14" s="443"/>
      <c r="AP14" s="443"/>
      <c r="AQ14" s="443"/>
      <c r="AR14" s="443"/>
      <c r="AS14" s="443"/>
      <c r="AT14" s="444"/>
      <c r="AU14" s="445">
        <f t="shared" si="0"/>
        <v>108</v>
      </c>
      <c r="AV14" s="446"/>
      <c r="AW14" s="446"/>
      <c r="AX14" s="446"/>
      <c r="AY14" s="446"/>
      <c r="AZ14" s="446"/>
      <c r="BA14" s="446"/>
      <c r="BB14" s="447"/>
      <c r="BC14" s="448"/>
      <c r="BD14" s="448"/>
      <c r="BE14" s="448"/>
      <c r="BF14" s="448"/>
      <c r="BG14" s="449"/>
      <c r="BH14" s="448">
        <v>108</v>
      </c>
      <c r="BI14" s="448"/>
      <c r="BJ14" s="448"/>
      <c r="BK14" s="448"/>
      <c r="BL14" s="448"/>
      <c r="BM14" s="450"/>
      <c r="BN14" s="3"/>
      <c r="BO14" s="4"/>
    </row>
    <row r="15" spans="1:67" s="5" customFormat="1" ht="24" thickBot="1">
      <c r="A15" s="2"/>
      <c r="B15" s="423" t="s">
        <v>27</v>
      </c>
      <c r="C15" s="424"/>
      <c r="D15" s="424"/>
      <c r="E15" s="424"/>
      <c r="F15" s="425"/>
      <c r="G15" s="426" t="s">
        <v>28</v>
      </c>
      <c r="H15" s="427"/>
      <c r="I15" s="427"/>
      <c r="J15" s="427"/>
      <c r="K15" s="427"/>
      <c r="L15" s="427"/>
      <c r="M15" s="427"/>
      <c r="N15" s="427"/>
      <c r="O15" s="427"/>
      <c r="P15" s="427"/>
      <c r="Q15" s="428"/>
      <c r="R15" s="443" t="s">
        <v>13</v>
      </c>
      <c r="S15" s="443"/>
      <c r="T15" s="443"/>
      <c r="U15" s="443"/>
      <c r="V15" s="443"/>
      <c r="W15" s="443"/>
      <c r="X15" s="443"/>
      <c r="Y15" s="443"/>
      <c r="Z15" s="443"/>
      <c r="AA15" s="443"/>
      <c r="AB15" s="443"/>
      <c r="AC15" s="443"/>
      <c r="AD15" s="443"/>
      <c r="AE15" s="443"/>
      <c r="AF15" s="443"/>
      <c r="AG15" s="443"/>
      <c r="AH15" s="443"/>
      <c r="AI15" s="443"/>
      <c r="AJ15" s="443"/>
      <c r="AK15" s="443"/>
      <c r="AL15" s="443"/>
      <c r="AM15" s="443"/>
      <c r="AN15" s="443"/>
      <c r="AO15" s="443"/>
      <c r="AP15" s="443"/>
      <c r="AQ15" s="443"/>
      <c r="AR15" s="443"/>
      <c r="AS15" s="443"/>
      <c r="AT15" s="444"/>
      <c r="AU15" s="445">
        <f t="shared" si="0"/>
        <v>162</v>
      </c>
      <c r="AV15" s="446"/>
      <c r="AW15" s="446"/>
      <c r="AX15" s="446"/>
      <c r="AY15" s="446"/>
      <c r="AZ15" s="446"/>
      <c r="BA15" s="446"/>
      <c r="BB15" s="458"/>
      <c r="BC15" s="459"/>
      <c r="BD15" s="459"/>
      <c r="BE15" s="459"/>
      <c r="BF15" s="459"/>
      <c r="BG15" s="460"/>
      <c r="BH15" s="459">
        <v>162</v>
      </c>
      <c r="BI15" s="459"/>
      <c r="BJ15" s="459"/>
      <c r="BK15" s="459"/>
      <c r="BL15" s="459"/>
      <c r="BM15" s="461"/>
      <c r="BN15" s="3"/>
      <c r="BO15" s="4"/>
    </row>
    <row r="16" spans="1:67" s="5" customFormat="1" ht="21">
      <c r="A16" s="2"/>
      <c r="B16" s="455" t="s">
        <v>29</v>
      </c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6"/>
      <c r="AT16" s="456"/>
      <c r="AU16" s="456"/>
      <c r="AV16" s="456"/>
      <c r="AW16" s="456"/>
      <c r="AX16" s="456"/>
      <c r="AY16" s="456"/>
      <c r="AZ16" s="456"/>
      <c r="BA16" s="456"/>
      <c r="BB16" s="456"/>
      <c r="BC16" s="456"/>
      <c r="BD16" s="456"/>
      <c r="BE16" s="456"/>
      <c r="BF16" s="456"/>
      <c r="BG16" s="456"/>
      <c r="BH16" s="456"/>
      <c r="BI16" s="456"/>
      <c r="BJ16" s="456"/>
      <c r="BK16" s="456"/>
      <c r="BL16" s="456"/>
      <c r="BM16" s="457"/>
      <c r="BN16" s="3"/>
      <c r="BO16" s="4"/>
    </row>
    <row r="17" spans="1:67" s="5" customFormat="1" ht="23.25">
      <c r="A17" s="2"/>
      <c r="B17" s="451" t="s">
        <v>30</v>
      </c>
      <c r="C17" s="438"/>
      <c r="D17" s="438"/>
      <c r="E17" s="438"/>
      <c r="F17" s="439"/>
      <c r="G17" s="440" t="s">
        <v>31</v>
      </c>
      <c r="H17" s="441"/>
      <c r="I17" s="441"/>
      <c r="J17" s="441"/>
      <c r="K17" s="441"/>
      <c r="L17" s="441"/>
      <c r="M17" s="441"/>
      <c r="N17" s="441"/>
      <c r="O17" s="441" t="s">
        <v>32</v>
      </c>
      <c r="P17" s="441"/>
      <c r="Q17" s="442"/>
      <c r="R17" s="443" t="s">
        <v>13</v>
      </c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3"/>
      <c r="AM17" s="443"/>
      <c r="AN17" s="443"/>
      <c r="AO17" s="443"/>
      <c r="AP17" s="443"/>
      <c r="AQ17" s="443"/>
      <c r="AR17" s="443"/>
      <c r="AS17" s="443"/>
      <c r="AT17" s="444"/>
      <c r="AU17" s="445">
        <f aca="true" t="shared" si="1" ref="AU17:AU22">BB17+BH17</f>
        <v>994</v>
      </c>
      <c r="AV17" s="446"/>
      <c r="AW17" s="446"/>
      <c r="AX17" s="446"/>
      <c r="AY17" s="446"/>
      <c r="AZ17" s="446"/>
      <c r="BA17" s="446"/>
      <c r="BB17" s="447"/>
      <c r="BC17" s="448"/>
      <c r="BD17" s="448"/>
      <c r="BE17" s="448"/>
      <c r="BF17" s="448"/>
      <c r="BG17" s="449"/>
      <c r="BH17" s="448">
        <f>BB53+BB54-BH18</f>
        <v>994</v>
      </c>
      <c r="BI17" s="448"/>
      <c r="BJ17" s="448"/>
      <c r="BK17" s="448"/>
      <c r="BL17" s="448"/>
      <c r="BM17" s="450"/>
      <c r="BN17" s="3"/>
      <c r="BO17" s="4"/>
    </row>
    <row r="18" spans="1:67" s="5" customFormat="1" ht="23.25">
      <c r="A18" s="2"/>
      <c r="B18" s="451" t="s">
        <v>18</v>
      </c>
      <c r="C18" s="438"/>
      <c r="D18" s="438"/>
      <c r="E18" s="438"/>
      <c r="F18" s="439"/>
      <c r="G18" s="440" t="s">
        <v>19</v>
      </c>
      <c r="H18" s="441"/>
      <c r="I18" s="441"/>
      <c r="J18" s="441"/>
      <c r="K18" s="441"/>
      <c r="L18" s="441"/>
      <c r="M18" s="441"/>
      <c r="N18" s="441"/>
      <c r="O18" s="441"/>
      <c r="P18" s="441"/>
      <c r="Q18" s="442"/>
      <c r="R18" s="443" t="s">
        <v>15</v>
      </c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443"/>
      <c r="AK18" s="443"/>
      <c r="AL18" s="443"/>
      <c r="AM18" s="443"/>
      <c r="AN18" s="443"/>
      <c r="AO18" s="443"/>
      <c r="AP18" s="443"/>
      <c r="AQ18" s="443"/>
      <c r="AR18" s="443"/>
      <c r="AS18" s="443"/>
      <c r="AT18" s="444"/>
      <c r="AU18" s="445">
        <f t="shared" si="1"/>
        <v>108</v>
      </c>
      <c r="AV18" s="446"/>
      <c r="AW18" s="446"/>
      <c r="AX18" s="446"/>
      <c r="AY18" s="446"/>
      <c r="AZ18" s="446"/>
      <c r="BA18" s="446"/>
      <c r="BB18" s="447">
        <f>AZ53</f>
        <v>50</v>
      </c>
      <c r="BC18" s="448"/>
      <c r="BD18" s="448"/>
      <c r="BE18" s="448"/>
      <c r="BF18" s="448"/>
      <c r="BG18" s="449"/>
      <c r="BH18" s="448">
        <f>108-BB18</f>
        <v>58</v>
      </c>
      <c r="BI18" s="448"/>
      <c r="BJ18" s="448"/>
      <c r="BK18" s="448"/>
      <c r="BL18" s="448"/>
      <c r="BM18" s="450"/>
      <c r="BN18" s="3"/>
      <c r="BO18" s="4"/>
    </row>
    <row r="19" spans="1:67" s="5" customFormat="1" ht="23.25">
      <c r="A19" s="2"/>
      <c r="B19" s="451" t="s">
        <v>33</v>
      </c>
      <c r="C19" s="438"/>
      <c r="D19" s="438"/>
      <c r="E19" s="438"/>
      <c r="F19" s="439"/>
      <c r="G19" s="440" t="s">
        <v>34</v>
      </c>
      <c r="H19" s="441"/>
      <c r="I19" s="441"/>
      <c r="J19" s="441"/>
      <c r="K19" s="441"/>
      <c r="L19" s="441"/>
      <c r="M19" s="441"/>
      <c r="N19" s="441"/>
      <c r="O19" s="441" t="s">
        <v>35</v>
      </c>
      <c r="P19" s="441"/>
      <c r="Q19" s="442"/>
      <c r="R19" s="443" t="s">
        <v>26</v>
      </c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3"/>
      <c r="AQ19" s="443"/>
      <c r="AR19" s="443"/>
      <c r="AS19" s="443"/>
      <c r="AT19" s="444"/>
      <c r="AU19" s="445">
        <f t="shared" si="1"/>
        <v>432</v>
      </c>
      <c r="AV19" s="446"/>
      <c r="AW19" s="446"/>
      <c r="AX19" s="446"/>
      <c r="AY19" s="446"/>
      <c r="AZ19" s="446"/>
      <c r="BA19" s="446"/>
      <c r="BB19" s="447"/>
      <c r="BC19" s="448"/>
      <c r="BD19" s="448"/>
      <c r="BE19" s="448"/>
      <c r="BF19" s="448"/>
      <c r="BG19" s="449"/>
      <c r="BH19" s="448">
        <v>432</v>
      </c>
      <c r="BI19" s="448"/>
      <c r="BJ19" s="448"/>
      <c r="BK19" s="448"/>
      <c r="BL19" s="448"/>
      <c r="BM19" s="450"/>
      <c r="BN19" s="3"/>
      <c r="BO19" s="4"/>
    </row>
    <row r="20" spans="1:67" s="5" customFormat="1" ht="23.25">
      <c r="A20" s="2"/>
      <c r="B20" s="451" t="s">
        <v>36</v>
      </c>
      <c r="C20" s="438"/>
      <c r="D20" s="438"/>
      <c r="E20" s="438"/>
      <c r="F20" s="439"/>
      <c r="G20" s="440" t="s">
        <v>37</v>
      </c>
      <c r="H20" s="441"/>
      <c r="I20" s="441"/>
      <c r="J20" s="441"/>
      <c r="K20" s="441"/>
      <c r="L20" s="441"/>
      <c r="M20" s="441"/>
      <c r="N20" s="441"/>
      <c r="O20" s="441"/>
      <c r="P20" s="441"/>
      <c r="Q20" s="442"/>
      <c r="R20" s="443" t="s">
        <v>13</v>
      </c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  <c r="AT20" s="444"/>
      <c r="AU20" s="445">
        <f t="shared" si="1"/>
        <v>108</v>
      </c>
      <c r="AV20" s="446"/>
      <c r="AW20" s="446"/>
      <c r="AX20" s="446"/>
      <c r="AY20" s="446"/>
      <c r="AZ20" s="446"/>
      <c r="BA20" s="446"/>
      <c r="BB20" s="447">
        <f>BF53</f>
        <v>16</v>
      </c>
      <c r="BC20" s="448"/>
      <c r="BD20" s="448"/>
      <c r="BE20" s="448"/>
      <c r="BF20" s="448"/>
      <c r="BG20" s="449"/>
      <c r="BH20" s="448">
        <f>108-BB20</f>
        <v>92</v>
      </c>
      <c r="BI20" s="448"/>
      <c r="BJ20" s="448"/>
      <c r="BK20" s="448"/>
      <c r="BL20" s="448"/>
      <c r="BM20" s="450"/>
      <c r="BN20" s="3"/>
      <c r="BO20" s="4"/>
    </row>
    <row r="21" spans="1:67" s="5" customFormat="1" ht="23.25">
      <c r="A21" s="7"/>
      <c r="B21" s="452" t="s">
        <v>38</v>
      </c>
      <c r="C21" s="453"/>
      <c r="D21" s="453"/>
      <c r="E21" s="453"/>
      <c r="F21" s="454"/>
      <c r="G21" s="440" t="s">
        <v>23</v>
      </c>
      <c r="H21" s="441"/>
      <c r="I21" s="441"/>
      <c r="J21" s="441"/>
      <c r="K21" s="441"/>
      <c r="L21" s="441"/>
      <c r="M21" s="441"/>
      <c r="N21" s="441"/>
      <c r="O21" s="441" t="s">
        <v>26</v>
      </c>
      <c r="P21" s="441"/>
      <c r="Q21" s="442"/>
      <c r="R21" s="443" t="s">
        <v>15</v>
      </c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4"/>
      <c r="AU21" s="445">
        <f t="shared" si="1"/>
        <v>432</v>
      </c>
      <c r="AV21" s="446"/>
      <c r="AW21" s="446"/>
      <c r="AX21" s="446"/>
      <c r="AY21" s="446"/>
      <c r="AZ21" s="446"/>
      <c r="BA21" s="446"/>
      <c r="BB21" s="447"/>
      <c r="BC21" s="448"/>
      <c r="BD21" s="448"/>
      <c r="BE21" s="448"/>
      <c r="BF21" s="448"/>
      <c r="BG21" s="449"/>
      <c r="BH21" s="448">
        <v>432</v>
      </c>
      <c r="BI21" s="448"/>
      <c r="BJ21" s="448"/>
      <c r="BK21" s="448"/>
      <c r="BL21" s="448"/>
      <c r="BM21" s="450"/>
      <c r="BN21" s="3"/>
      <c r="BO21" s="4"/>
    </row>
    <row r="22" spans="1:67" s="5" customFormat="1" ht="24" thickBot="1">
      <c r="A22" s="7"/>
      <c r="B22" s="423" t="s">
        <v>39</v>
      </c>
      <c r="C22" s="424"/>
      <c r="D22" s="424"/>
      <c r="E22" s="424"/>
      <c r="F22" s="425"/>
      <c r="G22" s="426" t="s">
        <v>40</v>
      </c>
      <c r="H22" s="427"/>
      <c r="I22" s="427"/>
      <c r="J22" s="427"/>
      <c r="K22" s="427"/>
      <c r="L22" s="427"/>
      <c r="M22" s="427"/>
      <c r="N22" s="427"/>
      <c r="O22" s="427" t="s">
        <v>41</v>
      </c>
      <c r="P22" s="427"/>
      <c r="Q22" s="428"/>
      <c r="R22" s="429" t="s">
        <v>41</v>
      </c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429"/>
      <c r="AN22" s="429"/>
      <c r="AO22" s="429"/>
      <c r="AP22" s="429"/>
      <c r="AQ22" s="429"/>
      <c r="AR22" s="429"/>
      <c r="AS22" s="429"/>
      <c r="AT22" s="430"/>
      <c r="AU22" s="431">
        <f t="shared" si="1"/>
        <v>378</v>
      </c>
      <c r="AV22" s="432"/>
      <c r="AW22" s="432"/>
      <c r="AX22" s="432"/>
      <c r="AY22" s="432"/>
      <c r="AZ22" s="432"/>
      <c r="BA22" s="432"/>
      <c r="BB22" s="433"/>
      <c r="BC22" s="434"/>
      <c r="BD22" s="434"/>
      <c r="BE22" s="434"/>
      <c r="BF22" s="434"/>
      <c r="BG22" s="435"/>
      <c r="BH22" s="434">
        <v>378</v>
      </c>
      <c r="BI22" s="434"/>
      <c r="BJ22" s="434"/>
      <c r="BK22" s="434"/>
      <c r="BL22" s="434"/>
      <c r="BM22" s="436"/>
      <c r="BN22" s="3"/>
      <c r="BO22" s="4"/>
    </row>
    <row r="23" spans="1:67" s="5" customFormat="1" ht="24" thickBot="1">
      <c r="A23" s="7"/>
      <c r="B23" s="412"/>
      <c r="C23" s="412"/>
      <c r="D23" s="412"/>
      <c r="E23" s="412"/>
      <c r="F23" s="412"/>
      <c r="G23" s="413"/>
      <c r="H23" s="413"/>
      <c r="I23" s="413"/>
      <c r="J23" s="413"/>
      <c r="K23" s="413"/>
      <c r="L23" s="413"/>
      <c r="M23" s="413"/>
      <c r="N23" s="413"/>
      <c r="O23" s="8"/>
      <c r="P23" s="9"/>
      <c r="Q23" s="9"/>
      <c r="R23" s="414" t="s">
        <v>42</v>
      </c>
      <c r="S23" s="415"/>
      <c r="T23" s="415"/>
      <c r="U23" s="415"/>
      <c r="V23" s="415"/>
      <c r="W23" s="415"/>
      <c r="X23" s="415"/>
      <c r="Y23" s="415"/>
      <c r="Z23" s="415"/>
      <c r="AA23" s="415"/>
      <c r="AB23" s="415"/>
      <c r="AC23" s="415"/>
      <c r="AD23" s="415"/>
      <c r="AE23" s="415"/>
      <c r="AF23" s="415"/>
      <c r="AG23" s="415"/>
      <c r="AH23" s="415"/>
      <c r="AI23" s="415"/>
      <c r="AJ23" s="415"/>
      <c r="AK23" s="415"/>
      <c r="AL23" s="415"/>
      <c r="AM23" s="415"/>
      <c r="AN23" s="415"/>
      <c r="AO23" s="415"/>
      <c r="AP23" s="415"/>
      <c r="AQ23" s="415"/>
      <c r="AR23" s="415"/>
      <c r="AS23" s="415"/>
      <c r="AT23" s="416"/>
      <c r="AU23" s="417">
        <f>SUM(AU8:BA15)+SUM(AU17:BA22)</f>
        <v>4720</v>
      </c>
      <c r="AV23" s="418"/>
      <c r="AW23" s="418"/>
      <c r="AX23" s="418"/>
      <c r="AY23" s="418"/>
      <c r="AZ23" s="418"/>
      <c r="BA23" s="418"/>
      <c r="BB23" s="419">
        <f>SUM(BB8:BG15)+SUM(BB17:BG22)</f>
        <v>254</v>
      </c>
      <c r="BC23" s="420"/>
      <c r="BD23" s="420"/>
      <c r="BE23" s="420"/>
      <c r="BF23" s="420"/>
      <c r="BG23" s="421"/>
      <c r="BH23" s="420">
        <f>SUM(BH8:BM15)+SUM(BH17:BM22)</f>
        <v>4466</v>
      </c>
      <c r="BI23" s="420"/>
      <c r="BJ23" s="420"/>
      <c r="BK23" s="420"/>
      <c r="BL23" s="420"/>
      <c r="BM23" s="422"/>
      <c r="BN23" s="3"/>
      <c r="BO23" s="4"/>
    </row>
    <row r="24" spans="1:67" s="5" customFormat="1" ht="162" customHeight="1">
      <c r="A24" s="7"/>
      <c r="B24" s="72"/>
      <c r="C24" s="72"/>
      <c r="D24" s="72"/>
      <c r="E24" s="72"/>
      <c r="F24" s="72"/>
      <c r="G24" s="73"/>
      <c r="H24" s="73"/>
      <c r="I24" s="73"/>
      <c r="J24" s="73"/>
      <c r="K24" s="73"/>
      <c r="L24" s="73"/>
      <c r="M24" s="73"/>
      <c r="N24" s="73"/>
      <c r="O24" s="8"/>
      <c r="P24" s="9"/>
      <c r="Q24" s="9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5"/>
      <c r="AV24" s="85"/>
      <c r="AW24" s="85"/>
      <c r="AX24" s="85"/>
      <c r="AY24" s="85"/>
      <c r="AZ24" s="85"/>
      <c r="BA24" s="85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3"/>
      <c r="BO24" s="4"/>
    </row>
    <row r="25" spans="1:67" s="13" customFormat="1" ht="18">
      <c r="A25" s="10" t="s">
        <v>43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2"/>
      <c r="BO25" s="12"/>
    </row>
    <row r="26" spans="1:67" s="16" customFormat="1" ht="1.5" customHeight="1" thickBot="1">
      <c r="A26" s="10"/>
      <c r="B26" s="10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0"/>
      <c r="BM26" s="10"/>
      <c r="BN26" s="15"/>
      <c r="BO26" s="15"/>
    </row>
    <row r="27" spans="1:67" s="16" customFormat="1" ht="30.75" customHeight="1" thickBot="1">
      <c r="A27" s="837" t="s">
        <v>44</v>
      </c>
      <c r="B27" s="838"/>
      <c r="C27" s="843" t="s">
        <v>45</v>
      </c>
      <c r="D27" s="844"/>
      <c r="E27" s="844"/>
      <c r="F27" s="844"/>
      <c r="G27" s="844"/>
      <c r="H27" s="844"/>
      <c r="I27" s="844"/>
      <c r="J27" s="844"/>
      <c r="K27" s="844"/>
      <c r="L27" s="844"/>
      <c r="M27" s="844"/>
      <c r="N27" s="844"/>
      <c r="O27" s="844"/>
      <c r="P27" s="844"/>
      <c r="Q27" s="844"/>
      <c r="R27" s="844"/>
      <c r="S27" s="844"/>
      <c r="T27" s="844"/>
      <c r="U27" s="844"/>
      <c r="V27" s="844"/>
      <c r="W27" s="845"/>
      <c r="X27" s="837" t="s">
        <v>46</v>
      </c>
      <c r="Y27" s="890"/>
      <c r="Z27" s="890"/>
      <c r="AA27" s="838"/>
      <c r="AB27" s="688" t="s">
        <v>47</v>
      </c>
      <c r="AC27" s="892"/>
      <c r="AD27" s="892"/>
      <c r="AE27" s="892"/>
      <c r="AF27" s="892"/>
      <c r="AG27" s="893"/>
      <c r="AH27" s="688" t="s">
        <v>46</v>
      </c>
      <c r="AI27" s="689"/>
      <c r="AJ27" s="689"/>
      <c r="AK27" s="689"/>
      <c r="AL27" s="689"/>
      <c r="AM27" s="689"/>
      <c r="AN27" s="689"/>
      <c r="AO27" s="689"/>
      <c r="AP27" s="689"/>
      <c r="AQ27" s="689"/>
      <c r="AR27" s="689"/>
      <c r="AS27" s="689"/>
      <c r="AT27" s="689"/>
      <c r="AU27" s="689"/>
      <c r="AV27" s="689"/>
      <c r="AW27" s="689"/>
      <c r="AX27" s="689"/>
      <c r="AY27" s="689"/>
      <c r="AZ27" s="689"/>
      <c r="BA27" s="689"/>
      <c r="BB27" s="689"/>
      <c r="BC27" s="689"/>
      <c r="BD27" s="689"/>
      <c r="BE27" s="689"/>
      <c r="BF27" s="689"/>
      <c r="BG27" s="689"/>
      <c r="BH27" s="689"/>
      <c r="BI27" s="689"/>
      <c r="BJ27" s="689"/>
      <c r="BK27" s="690"/>
      <c r="BL27" s="83"/>
      <c r="BM27" s="83"/>
      <c r="BN27" s="15"/>
      <c r="BO27" s="15"/>
    </row>
    <row r="28" spans="1:67" s="16" customFormat="1" ht="15.75" customHeight="1" thickBot="1">
      <c r="A28" s="839"/>
      <c r="B28" s="840"/>
      <c r="C28" s="846"/>
      <c r="D28" s="847"/>
      <c r="E28" s="847"/>
      <c r="F28" s="847"/>
      <c r="G28" s="847"/>
      <c r="H28" s="847"/>
      <c r="I28" s="847"/>
      <c r="J28" s="847"/>
      <c r="K28" s="847"/>
      <c r="L28" s="847"/>
      <c r="M28" s="847"/>
      <c r="N28" s="847"/>
      <c r="O28" s="847"/>
      <c r="P28" s="847"/>
      <c r="Q28" s="847"/>
      <c r="R28" s="847"/>
      <c r="S28" s="847"/>
      <c r="T28" s="847"/>
      <c r="U28" s="847"/>
      <c r="V28" s="847"/>
      <c r="W28" s="848"/>
      <c r="X28" s="841"/>
      <c r="Y28" s="891"/>
      <c r="Z28" s="891"/>
      <c r="AA28" s="842"/>
      <c r="AB28" s="894" t="s">
        <v>48</v>
      </c>
      <c r="AC28" s="895"/>
      <c r="AD28" s="900" t="s">
        <v>49</v>
      </c>
      <c r="AE28" s="855"/>
      <c r="AF28" s="855"/>
      <c r="AG28" s="855"/>
      <c r="AH28" s="901" t="s">
        <v>50</v>
      </c>
      <c r="AI28" s="902"/>
      <c r="AJ28" s="902"/>
      <c r="AK28" s="902"/>
      <c r="AL28" s="902"/>
      <c r="AM28" s="903"/>
      <c r="AN28" s="852" t="s">
        <v>51</v>
      </c>
      <c r="AO28" s="853"/>
      <c r="AP28" s="853"/>
      <c r="AQ28" s="853"/>
      <c r="AR28" s="853"/>
      <c r="AS28" s="854"/>
      <c r="AT28" s="852" t="s">
        <v>52</v>
      </c>
      <c r="AU28" s="855"/>
      <c r="AV28" s="855"/>
      <c r="AW28" s="855"/>
      <c r="AX28" s="855"/>
      <c r="AY28" s="856"/>
      <c r="AZ28" s="852" t="s">
        <v>53</v>
      </c>
      <c r="BA28" s="853"/>
      <c r="BB28" s="853"/>
      <c r="BC28" s="853"/>
      <c r="BD28" s="853"/>
      <c r="BE28" s="854"/>
      <c r="BF28" s="852" t="s">
        <v>54</v>
      </c>
      <c r="BG28" s="855"/>
      <c r="BH28" s="855"/>
      <c r="BI28" s="855"/>
      <c r="BJ28" s="855"/>
      <c r="BK28" s="856"/>
      <c r="BL28" s="847"/>
      <c r="BM28" s="857"/>
      <c r="BN28" s="15"/>
      <c r="BO28" s="15"/>
    </row>
    <row r="29" spans="1:67" s="16" customFormat="1" ht="15.75" customHeight="1">
      <c r="A29" s="839"/>
      <c r="B29" s="840"/>
      <c r="C29" s="846"/>
      <c r="D29" s="847"/>
      <c r="E29" s="847"/>
      <c r="F29" s="847"/>
      <c r="G29" s="847"/>
      <c r="H29" s="847"/>
      <c r="I29" s="847"/>
      <c r="J29" s="847"/>
      <c r="K29" s="847"/>
      <c r="L29" s="847"/>
      <c r="M29" s="847"/>
      <c r="N29" s="847"/>
      <c r="O29" s="847"/>
      <c r="P29" s="847"/>
      <c r="Q29" s="847"/>
      <c r="R29" s="847"/>
      <c r="S29" s="847"/>
      <c r="T29" s="847"/>
      <c r="U29" s="847"/>
      <c r="V29" s="847"/>
      <c r="W29" s="848"/>
      <c r="X29" s="858" t="s">
        <v>55</v>
      </c>
      <c r="Y29" s="859"/>
      <c r="Z29" s="864" t="s">
        <v>56</v>
      </c>
      <c r="AA29" s="865"/>
      <c r="AB29" s="896"/>
      <c r="AC29" s="897"/>
      <c r="AD29" s="870" t="s">
        <v>8</v>
      </c>
      <c r="AE29" s="871"/>
      <c r="AF29" s="870" t="s">
        <v>57</v>
      </c>
      <c r="AG29" s="876"/>
      <c r="AH29" s="879" t="s">
        <v>58</v>
      </c>
      <c r="AI29" s="880"/>
      <c r="AJ29" s="870" t="s">
        <v>59</v>
      </c>
      <c r="AK29" s="880"/>
      <c r="AL29" s="870" t="s">
        <v>60</v>
      </c>
      <c r="AM29" s="887"/>
      <c r="AN29" s="831" t="s">
        <v>58</v>
      </c>
      <c r="AO29" s="832"/>
      <c r="AP29" s="832" t="s">
        <v>59</v>
      </c>
      <c r="AQ29" s="832"/>
      <c r="AR29" s="832" t="s">
        <v>60</v>
      </c>
      <c r="AS29" s="835"/>
      <c r="AT29" s="831" t="s">
        <v>58</v>
      </c>
      <c r="AU29" s="832"/>
      <c r="AV29" s="832" t="s">
        <v>59</v>
      </c>
      <c r="AW29" s="832"/>
      <c r="AX29" s="832" t="s">
        <v>60</v>
      </c>
      <c r="AY29" s="835"/>
      <c r="AZ29" s="831" t="s">
        <v>58</v>
      </c>
      <c r="BA29" s="832"/>
      <c r="BB29" s="832" t="s">
        <v>59</v>
      </c>
      <c r="BC29" s="832"/>
      <c r="BD29" s="832" t="s">
        <v>60</v>
      </c>
      <c r="BE29" s="835"/>
      <c r="BF29" s="831" t="s">
        <v>58</v>
      </c>
      <c r="BG29" s="832"/>
      <c r="BH29" s="832" t="s">
        <v>59</v>
      </c>
      <c r="BI29" s="832"/>
      <c r="BJ29" s="832" t="s">
        <v>60</v>
      </c>
      <c r="BK29" s="835"/>
      <c r="BL29" s="877"/>
      <c r="BM29" s="877"/>
      <c r="BN29" s="15"/>
      <c r="BO29" s="15"/>
    </row>
    <row r="30" spans="1:67" s="16" customFormat="1" ht="58.5" customHeight="1">
      <c r="A30" s="839"/>
      <c r="B30" s="840"/>
      <c r="C30" s="846"/>
      <c r="D30" s="847"/>
      <c r="E30" s="847"/>
      <c r="F30" s="847"/>
      <c r="G30" s="847"/>
      <c r="H30" s="847"/>
      <c r="I30" s="847"/>
      <c r="J30" s="847"/>
      <c r="K30" s="847"/>
      <c r="L30" s="847"/>
      <c r="M30" s="847"/>
      <c r="N30" s="847"/>
      <c r="O30" s="847"/>
      <c r="P30" s="847"/>
      <c r="Q30" s="847"/>
      <c r="R30" s="847"/>
      <c r="S30" s="847"/>
      <c r="T30" s="847"/>
      <c r="U30" s="847"/>
      <c r="V30" s="847"/>
      <c r="W30" s="848"/>
      <c r="X30" s="860"/>
      <c r="Y30" s="861"/>
      <c r="Z30" s="866"/>
      <c r="AA30" s="867"/>
      <c r="AB30" s="896"/>
      <c r="AC30" s="897"/>
      <c r="AD30" s="872"/>
      <c r="AE30" s="873"/>
      <c r="AF30" s="872"/>
      <c r="AG30" s="877"/>
      <c r="AH30" s="881"/>
      <c r="AI30" s="882"/>
      <c r="AJ30" s="885"/>
      <c r="AK30" s="882"/>
      <c r="AL30" s="885"/>
      <c r="AM30" s="888"/>
      <c r="AN30" s="831"/>
      <c r="AO30" s="832"/>
      <c r="AP30" s="832"/>
      <c r="AQ30" s="832"/>
      <c r="AR30" s="832"/>
      <c r="AS30" s="835"/>
      <c r="AT30" s="831"/>
      <c r="AU30" s="832"/>
      <c r="AV30" s="832"/>
      <c r="AW30" s="832"/>
      <c r="AX30" s="832"/>
      <c r="AY30" s="835"/>
      <c r="AZ30" s="831"/>
      <c r="BA30" s="832"/>
      <c r="BB30" s="832"/>
      <c r="BC30" s="832"/>
      <c r="BD30" s="832"/>
      <c r="BE30" s="835"/>
      <c r="BF30" s="831"/>
      <c r="BG30" s="832"/>
      <c r="BH30" s="832"/>
      <c r="BI30" s="832"/>
      <c r="BJ30" s="832"/>
      <c r="BK30" s="835"/>
      <c r="BL30" s="877"/>
      <c r="BM30" s="877"/>
      <c r="BN30" s="17"/>
      <c r="BO30" s="17"/>
    </row>
    <row r="31" spans="1:67" s="19" customFormat="1" ht="14.25" thickBot="1">
      <c r="A31" s="841"/>
      <c r="B31" s="842"/>
      <c r="C31" s="849"/>
      <c r="D31" s="850"/>
      <c r="E31" s="850"/>
      <c r="F31" s="850"/>
      <c r="G31" s="850"/>
      <c r="H31" s="850"/>
      <c r="I31" s="850"/>
      <c r="J31" s="850"/>
      <c r="K31" s="850"/>
      <c r="L31" s="850"/>
      <c r="M31" s="850"/>
      <c r="N31" s="850"/>
      <c r="O31" s="850"/>
      <c r="P31" s="850"/>
      <c r="Q31" s="850"/>
      <c r="R31" s="850"/>
      <c r="S31" s="850"/>
      <c r="T31" s="850"/>
      <c r="U31" s="850"/>
      <c r="V31" s="850"/>
      <c r="W31" s="851"/>
      <c r="X31" s="862"/>
      <c r="Y31" s="863"/>
      <c r="Z31" s="868"/>
      <c r="AA31" s="869"/>
      <c r="AB31" s="898"/>
      <c r="AC31" s="899"/>
      <c r="AD31" s="874"/>
      <c r="AE31" s="875"/>
      <c r="AF31" s="874"/>
      <c r="AG31" s="878"/>
      <c r="AH31" s="883"/>
      <c r="AI31" s="884"/>
      <c r="AJ31" s="886"/>
      <c r="AK31" s="884"/>
      <c r="AL31" s="886"/>
      <c r="AM31" s="889"/>
      <c r="AN31" s="833"/>
      <c r="AO31" s="834"/>
      <c r="AP31" s="834"/>
      <c r="AQ31" s="834"/>
      <c r="AR31" s="834"/>
      <c r="AS31" s="836"/>
      <c r="AT31" s="833"/>
      <c r="AU31" s="834"/>
      <c r="AV31" s="834"/>
      <c r="AW31" s="834"/>
      <c r="AX31" s="834"/>
      <c r="AY31" s="836"/>
      <c r="AZ31" s="833"/>
      <c r="BA31" s="834"/>
      <c r="BB31" s="834"/>
      <c r="BC31" s="834"/>
      <c r="BD31" s="834"/>
      <c r="BE31" s="836"/>
      <c r="BF31" s="833"/>
      <c r="BG31" s="834"/>
      <c r="BH31" s="834"/>
      <c r="BI31" s="834"/>
      <c r="BJ31" s="834"/>
      <c r="BK31" s="836"/>
      <c r="BL31" s="877"/>
      <c r="BM31" s="877"/>
      <c r="BN31" s="365"/>
      <c r="BO31" s="365"/>
    </row>
    <row r="32" spans="1:67" s="21" customFormat="1" ht="21.75" customHeight="1" thickBot="1">
      <c r="A32" s="829">
        <v>1</v>
      </c>
      <c r="B32" s="830"/>
      <c r="C32" s="828">
        <v>2</v>
      </c>
      <c r="D32" s="823"/>
      <c r="E32" s="823"/>
      <c r="F32" s="823"/>
      <c r="G32" s="823"/>
      <c r="H32" s="823"/>
      <c r="I32" s="823"/>
      <c r="J32" s="823"/>
      <c r="K32" s="823"/>
      <c r="L32" s="823"/>
      <c r="M32" s="823"/>
      <c r="N32" s="823"/>
      <c r="O32" s="823"/>
      <c r="P32" s="823"/>
      <c r="Q32" s="823"/>
      <c r="R32" s="823"/>
      <c r="S32" s="823"/>
      <c r="T32" s="823"/>
      <c r="U32" s="823"/>
      <c r="V32" s="823"/>
      <c r="W32" s="824"/>
      <c r="X32" s="828">
        <v>3</v>
      </c>
      <c r="Y32" s="822"/>
      <c r="Z32" s="821">
        <v>4</v>
      </c>
      <c r="AA32" s="824"/>
      <c r="AB32" s="828">
        <v>5</v>
      </c>
      <c r="AC32" s="823"/>
      <c r="AD32" s="828">
        <v>6</v>
      </c>
      <c r="AE32" s="822"/>
      <c r="AF32" s="823">
        <v>7</v>
      </c>
      <c r="AG32" s="823"/>
      <c r="AH32" s="828">
        <v>8</v>
      </c>
      <c r="AI32" s="823"/>
      <c r="AJ32" s="821">
        <v>9</v>
      </c>
      <c r="AK32" s="822"/>
      <c r="AL32" s="823">
        <v>10</v>
      </c>
      <c r="AM32" s="824"/>
      <c r="AN32" s="828">
        <v>11</v>
      </c>
      <c r="AO32" s="823"/>
      <c r="AP32" s="821">
        <v>12</v>
      </c>
      <c r="AQ32" s="822"/>
      <c r="AR32" s="823">
        <v>13</v>
      </c>
      <c r="AS32" s="824">
        <v>11</v>
      </c>
      <c r="AT32" s="828">
        <v>14</v>
      </c>
      <c r="AU32" s="823"/>
      <c r="AV32" s="821">
        <v>15</v>
      </c>
      <c r="AW32" s="822"/>
      <c r="AX32" s="823">
        <v>16</v>
      </c>
      <c r="AY32" s="824"/>
      <c r="AZ32" s="828">
        <v>17</v>
      </c>
      <c r="BA32" s="823">
        <v>14</v>
      </c>
      <c r="BB32" s="821">
        <v>18</v>
      </c>
      <c r="BC32" s="822"/>
      <c r="BD32" s="823">
        <v>19</v>
      </c>
      <c r="BE32" s="824"/>
      <c r="BF32" s="828">
        <v>20</v>
      </c>
      <c r="BG32" s="823"/>
      <c r="BH32" s="821">
        <v>21</v>
      </c>
      <c r="BI32" s="822">
        <v>17</v>
      </c>
      <c r="BJ32" s="823">
        <v>22</v>
      </c>
      <c r="BK32" s="824"/>
      <c r="BL32" s="825"/>
      <c r="BM32" s="825"/>
      <c r="BN32" s="290"/>
      <c r="BO32" s="290"/>
    </row>
    <row r="33" spans="1:67" s="21" customFormat="1" ht="21" customHeight="1" thickBot="1">
      <c r="A33" s="118" t="s">
        <v>61</v>
      </c>
      <c r="B33" s="119"/>
      <c r="C33" s="100" t="s">
        <v>62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X33" s="103"/>
      <c r="Y33" s="104"/>
      <c r="Z33" s="105"/>
      <c r="AA33" s="106"/>
      <c r="AB33" s="93">
        <f>AD33+AF33</f>
        <v>768</v>
      </c>
      <c r="AC33" s="94"/>
      <c r="AD33" s="107">
        <f>AD34+AD35+AD37</f>
        <v>80</v>
      </c>
      <c r="AE33" s="117"/>
      <c r="AF33" s="122">
        <f>AF34+AF35+AF37</f>
        <v>688</v>
      </c>
      <c r="AG33" s="96"/>
      <c r="AH33" s="107">
        <f>AH34+AH35+AH37</f>
        <v>28</v>
      </c>
      <c r="AI33" s="117"/>
      <c r="AJ33" s="274">
        <f>AJ34+AJ35+AJ37</f>
        <v>6</v>
      </c>
      <c r="AK33" s="276"/>
      <c r="AL33" s="826">
        <f>AL34+AL35+AL37</f>
        <v>0</v>
      </c>
      <c r="AM33" s="827"/>
      <c r="AN33" s="107">
        <f>AN34+AN35+AN37</f>
        <v>40</v>
      </c>
      <c r="AO33" s="117"/>
      <c r="AP33" s="274">
        <f>AP34+AP35+AP37</f>
        <v>308</v>
      </c>
      <c r="AQ33" s="276"/>
      <c r="AR33" s="826">
        <f>AR34+AR35+AR37</f>
        <v>3</v>
      </c>
      <c r="AS33" s="827"/>
      <c r="AT33" s="107">
        <f>AT34+AT35+AT37</f>
        <v>12</v>
      </c>
      <c r="AU33" s="117"/>
      <c r="AV33" s="274">
        <f>AV34+AV35+AV37</f>
        <v>374</v>
      </c>
      <c r="AW33" s="276"/>
      <c r="AX33" s="826">
        <f>AX34+AX35+AX37</f>
        <v>17</v>
      </c>
      <c r="AY33" s="827"/>
      <c r="AZ33" s="107">
        <f>AZ34+AZ35+AZ37</f>
        <v>0</v>
      </c>
      <c r="BA33" s="117"/>
      <c r="BB33" s="274">
        <f>BB34+BB35+BB37</f>
        <v>0</v>
      </c>
      <c r="BC33" s="276"/>
      <c r="BD33" s="826">
        <f>BD34+BD35+BD37</f>
        <v>0</v>
      </c>
      <c r="BE33" s="827"/>
      <c r="BF33" s="107">
        <f>BF34+BF35+BF37</f>
        <v>0</v>
      </c>
      <c r="BG33" s="117"/>
      <c r="BH33" s="274">
        <f>BH34+BH35+BH37</f>
        <v>0</v>
      </c>
      <c r="BI33" s="276"/>
      <c r="BJ33" s="826">
        <f>BJ34+BJ35+BJ37</f>
        <v>0</v>
      </c>
      <c r="BK33" s="827"/>
      <c r="BL33" s="698"/>
      <c r="BM33" s="698"/>
      <c r="BN33" s="312"/>
      <c r="BO33" s="312"/>
    </row>
    <row r="34" spans="1:67" s="21" customFormat="1" ht="19.5" customHeight="1">
      <c r="A34" s="327" t="s">
        <v>63</v>
      </c>
      <c r="B34" s="328"/>
      <c r="C34" s="329" t="s">
        <v>64</v>
      </c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1"/>
      <c r="X34" s="801">
        <v>2</v>
      </c>
      <c r="Y34" s="802"/>
      <c r="Z34" s="803"/>
      <c r="AA34" s="804"/>
      <c r="AB34" s="188">
        <f>AF34+AD34</f>
        <v>240</v>
      </c>
      <c r="AC34" s="207"/>
      <c r="AD34" s="191">
        <f>AH34+AN34+AT34+AZ34+BF34</f>
        <v>26</v>
      </c>
      <c r="AE34" s="193"/>
      <c r="AF34" s="192">
        <f>AJ34+AP34+AV34+BB34+BH34</f>
        <v>214</v>
      </c>
      <c r="AG34" s="192"/>
      <c r="AH34" s="191">
        <v>8</v>
      </c>
      <c r="AI34" s="193"/>
      <c r="AJ34" s="194">
        <v>2</v>
      </c>
      <c r="AK34" s="196"/>
      <c r="AL34" s="194"/>
      <c r="AM34" s="687"/>
      <c r="AN34" s="191">
        <v>14</v>
      </c>
      <c r="AO34" s="193"/>
      <c r="AP34" s="194">
        <v>70</v>
      </c>
      <c r="AQ34" s="196"/>
      <c r="AR34" s="194"/>
      <c r="AS34" s="687">
        <v>78</v>
      </c>
      <c r="AT34" s="191">
        <v>4</v>
      </c>
      <c r="AU34" s="193"/>
      <c r="AV34" s="194">
        <v>142</v>
      </c>
      <c r="AW34" s="196"/>
      <c r="AX34" s="194">
        <v>6</v>
      </c>
      <c r="AY34" s="687"/>
      <c r="AZ34" s="191"/>
      <c r="BA34" s="193"/>
      <c r="BB34" s="194"/>
      <c r="BC34" s="196"/>
      <c r="BD34" s="194"/>
      <c r="BE34" s="687"/>
      <c r="BF34" s="191"/>
      <c r="BG34" s="193"/>
      <c r="BH34" s="194"/>
      <c r="BI34" s="196"/>
      <c r="BJ34" s="194"/>
      <c r="BK34" s="687"/>
      <c r="BL34" s="719"/>
      <c r="BM34" s="719"/>
      <c r="BN34" s="312"/>
      <c r="BO34" s="312"/>
    </row>
    <row r="35" spans="1:67" s="21" customFormat="1" ht="19.5" customHeight="1">
      <c r="A35" s="313" t="s">
        <v>65</v>
      </c>
      <c r="B35" s="314"/>
      <c r="C35" s="315" t="s">
        <v>66</v>
      </c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7"/>
      <c r="X35" s="813">
        <v>2</v>
      </c>
      <c r="Y35" s="814"/>
      <c r="Z35" s="817"/>
      <c r="AA35" s="818"/>
      <c r="AB35" s="240">
        <f>AF35+AD35</f>
        <v>420</v>
      </c>
      <c r="AC35" s="326"/>
      <c r="AD35" s="240">
        <f>AH35+AN35+AT35+AZ35+BF35</f>
        <v>36</v>
      </c>
      <c r="AE35" s="242"/>
      <c r="AF35" s="241">
        <f>AJ35+AP35+AV35+BB35+BH35</f>
        <v>384</v>
      </c>
      <c r="AG35" s="326"/>
      <c r="AH35" s="240">
        <v>8</v>
      </c>
      <c r="AI35" s="242"/>
      <c r="AJ35" s="243">
        <v>2</v>
      </c>
      <c r="AK35" s="245"/>
      <c r="AL35" s="243"/>
      <c r="AM35" s="685"/>
      <c r="AN35" s="240">
        <v>20</v>
      </c>
      <c r="AO35" s="242"/>
      <c r="AP35" s="243">
        <v>150</v>
      </c>
      <c r="AQ35" s="245"/>
      <c r="AR35" s="243"/>
      <c r="AS35" s="685">
        <v>180</v>
      </c>
      <c r="AT35" s="240">
        <v>8</v>
      </c>
      <c r="AU35" s="242"/>
      <c r="AV35" s="243">
        <v>232</v>
      </c>
      <c r="AW35" s="245"/>
      <c r="AX35" s="243">
        <v>11</v>
      </c>
      <c r="AY35" s="685"/>
      <c r="AZ35" s="240"/>
      <c r="BA35" s="242"/>
      <c r="BB35" s="243"/>
      <c r="BC35" s="245"/>
      <c r="BD35" s="243"/>
      <c r="BE35" s="685"/>
      <c r="BF35" s="240"/>
      <c r="BG35" s="242"/>
      <c r="BH35" s="243"/>
      <c r="BI35" s="245"/>
      <c r="BJ35" s="243"/>
      <c r="BK35" s="685"/>
      <c r="BL35" s="719"/>
      <c r="BM35" s="719"/>
      <c r="BN35" s="312"/>
      <c r="BO35" s="312"/>
    </row>
    <row r="36" spans="1:67" s="21" customFormat="1" ht="19.5">
      <c r="A36" s="259"/>
      <c r="B36" s="260"/>
      <c r="C36" s="264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6"/>
      <c r="X36" s="815"/>
      <c r="Y36" s="816"/>
      <c r="Z36" s="819"/>
      <c r="AA36" s="820"/>
      <c r="AB36" s="184"/>
      <c r="AC36" s="181"/>
      <c r="AD36" s="184"/>
      <c r="AE36" s="185"/>
      <c r="AF36" s="180"/>
      <c r="AG36" s="181"/>
      <c r="AH36" s="184"/>
      <c r="AI36" s="185"/>
      <c r="AJ36" s="246"/>
      <c r="AK36" s="248"/>
      <c r="AL36" s="246"/>
      <c r="AM36" s="686"/>
      <c r="AN36" s="184"/>
      <c r="AO36" s="185"/>
      <c r="AP36" s="246"/>
      <c r="AQ36" s="248"/>
      <c r="AR36" s="246"/>
      <c r="AS36" s="686"/>
      <c r="AT36" s="184"/>
      <c r="AU36" s="185"/>
      <c r="AV36" s="246"/>
      <c r="AW36" s="248"/>
      <c r="AX36" s="246"/>
      <c r="AY36" s="686"/>
      <c r="AZ36" s="184"/>
      <c r="BA36" s="185"/>
      <c r="BB36" s="246"/>
      <c r="BC36" s="248"/>
      <c r="BD36" s="246"/>
      <c r="BE36" s="686"/>
      <c r="BF36" s="184"/>
      <c r="BG36" s="185"/>
      <c r="BH36" s="246"/>
      <c r="BI36" s="248"/>
      <c r="BJ36" s="246"/>
      <c r="BK36" s="686"/>
      <c r="BL36" s="719"/>
      <c r="BM36" s="719"/>
      <c r="BN36" s="312"/>
      <c r="BO36" s="312"/>
    </row>
    <row r="37" spans="1:67" s="21" customFormat="1" ht="21.75" customHeight="1" thickBot="1">
      <c r="A37" s="301" t="s">
        <v>67</v>
      </c>
      <c r="B37" s="302"/>
      <c r="C37" s="303" t="s">
        <v>68</v>
      </c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5"/>
      <c r="X37" s="809"/>
      <c r="Y37" s="810"/>
      <c r="Z37" s="811">
        <v>1</v>
      </c>
      <c r="AA37" s="812"/>
      <c r="AB37" s="291">
        <f>AF37+AD37</f>
        <v>108</v>
      </c>
      <c r="AC37" s="296"/>
      <c r="AD37" s="729">
        <f>AH37+AN37+AT37+AZ37+BF37</f>
        <v>18</v>
      </c>
      <c r="AE37" s="730"/>
      <c r="AF37" s="731">
        <f>AJ37+AP37+AV37+BB37+BH37</f>
        <v>90</v>
      </c>
      <c r="AG37" s="731"/>
      <c r="AH37" s="310">
        <v>12</v>
      </c>
      <c r="AI37" s="311"/>
      <c r="AJ37" s="298">
        <v>2</v>
      </c>
      <c r="AK37" s="300"/>
      <c r="AL37" s="288"/>
      <c r="AM37" s="289"/>
      <c r="AN37" s="310">
        <v>6</v>
      </c>
      <c r="AO37" s="311"/>
      <c r="AP37" s="298">
        <v>88</v>
      </c>
      <c r="AQ37" s="300"/>
      <c r="AR37" s="288">
        <v>3</v>
      </c>
      <c r="AS37" s="289"/>
      <c r="AT37" s="310"/>
      <c r="AU37" s="311"/>
      <c r="AV37" s="298"/>
      <c r="AW37" s="300"/>
      <c r="AX37" s="288"/>
      <c r="AY37" s="289"/>
      <c r="AZ37" s="310"/>
      <c r="BA37" s="311"/>
      <c r="BB37" s="298"/>
      <c r="BC37" s="300"/>
      <c r="BD37" s="288"/>
      <c r="BE37" s="289"/>
      <c r="BF37" s="310"/>
      <c r="BG37" s="311"/>
      <c r="BH37" s="298"/>
      <c r="BI37" s="300"/>
      <c r="BJ37" s="288"/>
      <c r="BK37" s="289"/>
      <c r="BL37" s="719"/>
      <c r="BM37" s="719"/>
      <c r="BN37" s="290"/>
      <c r="BO37" s="290"/>
    </row>
    <row r="38" spans="1:67" s="21" customFormat="1" ht="21" customHeight="1" thickBot="1">
      <c r="A38" s="118" t="s">
        <v>69</v>
      </c>
      <c r="B38" s="119"/>
      <c r="C38" s="100" t="s">
        <v>70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X38" s="103"/>
      <c r="Y38" s="104"/>
      <c r="Z38" s="105"/>
      <c r="AA38" s="106"/>
      <c r="AB38" s="286">
        <f>AF38+AD38</f>
        <v>1876</v>
      </c>
      <c r="AC38" s="287"/>
      <c r="AD38" s="107">
        <f>AD39+AD44</f>
        <v>174</v>
      </c>
      <c r="AE38" s="117"/>
      <c r="AF38" s="122">
        <f>AF39+AF44</f>
        <v>1702</v>
      </c>
      <c r="AG38" s="123"/>
      <c r="AH38" s="107">
        <f>AH39+AH44</f>
        <v>8</v>
      </c>
      <c r="AI38" s="96"/>
      <c r="AJ38" s="122">
        <f>AJ39+AJ44</f>
        <v>4</v>
      </c>
      <c r="AK38" s="117"/>
      <c r="AL38" s="546">
        <f>AL39+AL44</f>
        <v>0</v>
      </c>
      <c r="AM38" s="807"/>
      <c r="AN38" s="107">
        <f>AN39+AN44</f>
        <v>42</v>
      </c>
      <c r="AO38" s="96"/>
      <c r="AP38" s="122">
        <f>AP39+AP44</f>
        <v>378</v>
      </c>
      <c r="AQ38" s="117"/>
      <c r="AR38" s="546">
        <f>AR39+AR44</f>
        <v>5</v>
      </c>
      <c r="AS38" s="807"/>
      <c r="AT38" s="107">
        <f>AT39+AT44</f>
        <v>58</v>
      </c>
      <c r="AU38" s="96"/>
      <c r="AV38" s="122">
        <f>AV39+AV44</f>
        <v>374</v>
      </c>
      <c r="AW38" s="117"/>
      <c r="AX38" s="546">
        <f>AX39+AX44</f>
        <v>17</v>
      </c>
      <c r="AY38" s="807"/>
      <c r="AZ38" s="107">
        <f>AZ39+AZ44</f>
        <v>50</v>
      </c>
      <c r="BA38" s="96"/>
      <c r="BB38" s="122">
        <f>BB39+BB44</f>
        <v>722</v>
      </c>
      <c r="BC38" s="117"/>
      <c r="BD38" s="546">
        <f>BD39+BD44</f>
        <v>19</v>
      </c>
      <c r="BE38" s="807"/>
      <c r="BF38" s="107">
        <f>BF39+BF44</f>
        <v>16</v>
      </c>
      <c r="BG38" s="96"/>
      <c r="BH38" s="122">
        <f>BH39+BH44</f>
        <v>224</v>
      </c>
      <c r="BI38" s="117"/>
      <c r="BJ38" s="546">
        <f>BJ39+BJ44</f>
        <v>9</v>
      </c>
      <c r="BK38" s="808"/>
      <c r="BL38" s="698"/>
      <c r="BM38" s="698"/>
      <c r="BN38" s="197"/>
      <c r="BO38" s="197"/>
    </row>
    <row r="39" spans="1:67" s="21" customFormat="1" ht="19.5" customHeight="1" thickBot="1">
      <c r="A39" s="796" t="s">
        <v>71</v>
      </c>
      <c r="B39" s="797"/>
      <c r="C39" s="798" t="s">
        <v>72</v>
      </c>
      <c r="D39" s="799"/>
      <c r="E39" s="799"/>
      <c r="F39" s="799"/>
      <c r="G39" s="799"/>
      <c r="H39" s="799"/>
      <c r="I39" s="799"/>
      <c r="J39" s="799"/>
      <c r="K39" s="799"/>
      <c r="L39" s="799"/>
      <c r="M39" s="799"/>
      <c r="N39" s="799"/>
      <c r="O39" s="799"/>
      <c r="P39" s="799"/>
      <c r="Q39" s="799"/>
      <c r="R39" s="799"/>
      <c r="S39" s="799"/>
      <c r="T39" s="799"/>
      <c r="U39" s="799"/>
      <c r="V39" s="799"/>
      <c r="W39" s="800"/>
      <c r="X39" s="801"/>
      <c r="Y39" s="802"/>
      <c r="Z39" s="803"/>
      <c r="AA39" s="804"/>
      <c r="AB39" s="805">
        <f>AF39+AD39</f>
        <v>600</v>
      </c>
      <c r="AC39" s="806"/>
      <c r="AD39" s="694">
        <f>SUM(AD40:AE43)</f>
        <v>56</v>
      </c>
      <c r="AE39" s="695"/>
      <c r="AF39" s="699">
        <f>SUM(AF40:AG43)</f>
        <v>544</v>
      </c>
      <c r="AG39" s="695"/>
      <c r="AH39" s="694">
        <f>SUM(AH40:AI43)</f>
        <v>4</v>
      </c>
      <c r="AI39" s="695"/>
      <c r="AJ39" s="696">
        <f>SUM(AJ40:AK43)</f>
        <v>2</v>
      </c>
      <c r="AK39" s="697">
        <f>SUM(AK40:AM43)</f>
        <v>0</v>
      </c>
      <c r="AL39" s="692">
        <f>SUM(AL40:AM43)</f>
        <v>0</v>
      </c>
      <c r="AM39" s="693"/>
      <c r="AN39" s="694">
        <f>SUM(AN40:AO43)</f>
        <v>18</v>
      </c>
      <c r="AO39" s="695"/>
      <c r="AP39" s="696">
        <f>SUM(AP40:AQ43)</f>
        <v>132</v>
      </c>
      <c r="AQ39" s="697">
        <f>SUM(AQ40:AS43)</f>
        <v>2</v>
      </c>
      <c r="AR39" s="692">
        <f>SUM(AR40:AS43)</f>
        <v>2</v>
      </c>
      <c r="AS39" s="693"/>
      <c r="AT39" s="694">
        <f>SUM(AT40:AU43)</f>
        <v>18</v>
      </c>
      <c r="AU39" s="695"/>
      <c r="AV39" s="696">
        <f>SUM(AV40:AW43)</f>
        <v>126</v>
      </c>
      <c r="AW39" s="697">
        <f>SUM(AW40:AY43)</f>
        <v>6</v>
      </c>
      <c r="AX39" s="692">
        <f>SUM(AX40:AY43)</f>
        <v>6</v>
      </c>
      <c r="AY39" s="693"/>
      <c r="AZ39" s="694">
        <f>SUM(AZ40:BA43)</f>
        <v>10</v>
      </c>
      <c r="BA39" s="695"/>
      <c r="BB39" s="696">
        <f>SUM(BB40:BC43)</f>
        <v>218</v>
      </c>
      <c r="BC39" s="697">
        <f>SUM(BC40:BE43)</f>
        <v>7</v>
      </c>
      <c r="BD39" s="692">
        <f>SUM(BD40:BE43)</f>
        <v>7</v>
      </c>
      <c r="BE39" s="693"/>
      <c r="BF39" s="694">
        <f>SUM(BF40:BG43)</f>
        <v>6</v>
      </c>
      <c r="BG39" s="695"/>
      <c r="BH39" s="696">
        <f>SUM(BH40:BI43)</f>
        <v>66</v>
      </c>
      <c r="BI39" s="697">
        <f>SUM(BI40:BK43)</f>
        <v>2</v>
      </c>
      <c r="BJ39" s="692">
        <f>SUM(BJ40:BK43)</f>
        <v>2</v>
      </c>
      <c r="BK39" s="693"/>
      <c r="BL39" s="698"/>
      <c r="BM39" s="698"/>
      <c r="BN39" s="197"/>
      <c r="BO39" s="197"/>
    </row>
    <row r="40" spans="1:67" s="21" customFormat="1" ht="15" customHeight="1">
      <c r="A40" s="784" t="s">
        <v>73</v>
      </c>
      <c r="B40" s="785"/>
      <c r="C40" s="261" t="s">
        <v>74</v>
      </c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3"/>
      <c r="X40" s="788"/>
      <c r="Y40" s="789"/>
      <c r="Z40" s="792">
        <v>1</v>
      </c>
      <c r="AA40" s="793"/>
      <c r="AB40" s="249">
        <f>AD40+AF40</f>
        <v>84</v>
      </c>
      <c r="AC40" s="271"/>
      <c r="AD40" s="240">
        <f>AH40+AN40+AT40+AZ40+BF40</f>
        <v>14</v>
      </c>
      <c r="AE40" s="242"/>
      <c r="AF40" s="241">
        <f>AJ40+AP40+AV40+BB40+BH40</f>
        <v>70</v>
      </c>
      <c r="AG40" s="241"/>
      <c r="AH40" s="249">
        <v>4</v>
      </c>
      <c r="AI40" s="251"/>
      <c r="AJ40" s="252">
        <v>2</v>
      </c>
      <c r="AK40" s="254"/>
      <c r="AL40" s="252"/>
      <c r="AM40" s="783"/>
      <c r="AN40" s="249">
        <v>10</v>
      </c>
      <c r="AO40" s="251"/>
      <c r="AP40" s="252">
        <v>68</v>
      </c>
      <c r="AQ40" s="254"/>
      <c r="AR40" s="252">
        <v>2</v>
      </c>
      <c r="AS40" s="783"/>
      <c r="AT40" s="249"/>
      <c r="AU40" s="251"/>
      <c r="AV40" s="252"/>
      <c r="AW40" s="254"/>
      <c r="AX40" s="252"/>
      <c r="AY40" s="783"/>
      <c r="AZ40" s="249"/>
      <c r="BA40" s="251"/>
      <c r="BB40" s="252"/>
      <c r="BC40" s="254"/>
      <c r="BD40" s="252"/>
      <c r="BE40" s="783"/>
      <c r="BF40" s="249"/>
      <c r="BG40" s="251"/>
      <c r="BH40" s="252"/>
      <c r="BI40" s="254"/>
      <c r="BJ40" s="252"/>
      <c r="BK40" s="783"/>
      <c r="BL40" s="719"/>
      <c r="BM40" s="719"/>
      <c r="BN40" s="197"/>
      <c r="BO40" s="197"/>
    </row>
    <row r="41" spans="1:67" s="21" customFormat="1" ht="15" customHeight="1">
      <c r="A41" s="786"/>
      <c r="B41" s="787"/>
      <c r="C41" s="264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6"/>
      <c r="X41" s="790"/>
      <c r="Y41" s="791"/>
      <c r="Z41" s="794"/>
      <c r="AA41" s="795"/>
      <c r="AB41" s="184"/>
      <c r="AC41" s="181"/>
      <c r="AD41" s="184"/>
      <c r="AE41" s="185"/>
      <c r="AF41" s="180"/>
      <c r="AG41" s="180"/>
      <c r="AH41" s="184"/>
      <c r="AI41" s="185"/>
      <c r="AJ41" s="246"/>
      <c r="AK41" s="248"/>
      <c r="AL41" s="246"/>
      <c r="AM41" s="686"/>
      <c r="AN41" s="184"/>
      <c r="AO41" s="185"/>
      <c r="AP41" s="246"/>
      <c r="AQ41" s="248"/>
      <c r="AR41" s="246"/>
      <c r="AS41" s="686"/>
      <c r="AT41" s="184"/>
      <c r="AU41" s="185"/>
      <c r="AV41" s="246"/>
      <c r="AW41" s="248"/>
      <c r="AX41" s="246"/>
      <c r="AY41" s="686"/>
      <c r="AZ41" s="184"/>
      <c r="BA41" s="185"/>
      <c r="BB41" s="246"/>
      <c r="BC41" s="248"/>
      <c r="BD41" s="246"/>
      <c r="BE41" s="686"/>
      <c r="BF41" s="184"/>
      <c r="BG41" s="185"/>
      <c r="BH41" s="246"/>
      <c r="BI41" s="248"/>
      <c r="BJ41" s="246"/>
      <c r="BK41" s="686"/>
      <c r="BL41" s="719"/>
      <c r="BM41" s="719"/>
      <c r="BN41" s="197"/>
      <c r="BO41" s="197"/>
    </row>
    <row r="42" spans="1:67" s="21" customFormat="1" ht="21" customHeight="1">
      <c r="A42" s="227" t="s">
        <v>75</v>
      </c>
      <c r="B42" s="228"/>
      <c r="C42" s="745" t="s">
        <v>76</v>
      </c>
      <c r="D42" s="746"/>
      <c r="E42" s="746"/>
      <c r="F42" s="746"/>
      <c r="G42" s="746"/>
      <c r="H42" s="746"/>
      <c r="I42" s="746"/>
      <c r="J42" s="746"/>
      <c r="K42" s="746"/>
      <c r="L42" s="746"/>
      <c r="M42" s="746"/>
      <c r="N42" s="746"/>
      <c r="O42" s="746"/>
      <c r="P42" s="746"/>
      <c r="Q42" s="746"/>
      <c r="R42" s="746"/>
      <c r="S42" s="746"/>
      <c r="T42" s="746"/>
      <c r="U42" s="746"/>
      <c r="V42" s="746"/>
      <c r="W42" s="747"/>
      <c r="X42" s="174">
        <v>2</v>
      </c>
      <c r="Y42" s="175"/>
      <c r="Z42" s="176"/>
      <c r="AA42" s="177"/>
      <c r="AB42" s="222">
        <f>AD42+AF42</f>
        <v>204</v>
      </c>
      <c r="AC42" s="232"/>
      <c r="AD42" s="184">
        <f>AH42+AN42+AT42+AZ42+BF42</f>
        <v>16</v>
      </c>
      <c r="AE42" s="185"/>
      <c r="AF42" s="180">
        <f>AJ42+AP42+AV42+BB42+BH42</f>
        <v>188</v>
      </c>
      <c r="AG42" s="180"/>
      <c r="AH42" s="233"/>
      <c r="AI42" s="234"/>
      <c r="AJ42" s="224"/>
      <c r="AK42" s="226"/>
      <c r="AL42" s="220"/>
      <c r="AM42" s="221"/>
      <c r="AN42" s="233">
        <v>8</v>
      </c>
      <c r="AO42" s="234"/>
      <c r="AP42" s="224">
        <v>64</v>
      </c>
      <c r="AQ42" s="226"/>
      <c r="AR42" s="220"/>
      <c r="AS42" s="221"/>
      <c r="AT42" s="233">
        <v>8</v>
      </c>
      <c r="AU42" s="234"/>
      <c r="AV42" s="224">
        <v>124</v>
      </c>
      <c r="AW42" s="226"/>
      <c r="AX42" s="220">
        <v>6</v>
      </c>
      <c r="AY42" s="221"/>
      <c r="AZ42" s="233"/>
      <c r="BA42" s="234"/>
      <c r="BB42" s="224"/>
      <c r="BC42" s="226"/>
      <c r="BD42" s="220"/>
      <c r="BE42" s="221"/>
      <c r="BF42" s="233"/>
      <c r="BG42" s="234"/>
      <c r="BH42" s="224"/>
      <c r="BI42" s="226"/>
      <c r="BJ42" s="220"/>
      <c r="BK42" s="221"/>
      <c r="BL42" s="719"/>
      <c r="BM42" s="719"/>
      <c r="BN42" s="197"/>
      <c r="BO42" s="197"/>
    </row>
    <row r="43" spans="1:67" s="21" customFormat="1" ht="21" thickBot="1">
      <c r="A43" s="227" t="s">
        <v>77</v>
      </c>
      <c r="B43" s="228"/>
      <c r="C43" s="229" t="s">
        <v>78</v>
      </c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1"/>
      <c r="X43" s="174">
        <v>3.4</v>
      </c>
      <c r="Y43" s="175"/>
      <c r="Z43" s="176"/>
      <c r="AA43" s="177"/>
      <c r="AB43" s="222">
        <f>AD43+AF43</f>
        <v>312</v>
      </c>
      <c r="AC43" s="232"/>
      <c r="AD43" s="184">
        <f>AH43+AN43+AT43+AZ43+BF43</f>
        <v>26</v>
      </c>
      <c r="AE43" s="185"/>
      <c r="AF43" s="180">
        <f>AJ43+AP43+AV43+BB43+BH43</f>
        <v>286</v>
      </c>
      <c r="AG43" s="180"/>
      <c r="AH43" s="729"/>
      <c r="AI43" s="730"/>
      <c r="AJ43" s="779"/>
      <c r="AK43" s="780"/>
      <c r="AL43" s="777"/>
      <c r="AM43" s="778"/>
      <c r="AN43" s="729"/>
      <c r="AO43" s="730"/>
      <c r="AP43" s="779"/>
      <c r="AQ43" s="780"/>
      <c r="AR43" s="777"/>
      <c r="AS43" s="778"/>
      <c r="AT43" s="729">
        <v>10</v>
      </c>
      <c r="AU43" s="730"/>
      <c r="AV43" s="779">
        <v>2</v>
      </c>
      <c r="AW43" s="780"/>
      <c r="AX43" s="777"/>
      <c r="AY43" s="778"/>
      <c r="AZ43" s="729">
        <v>10</v>
      </c>
      <c r="BA43" s="730"/>
      <c r="BB43" s="779">
        <v>218</v>
      </c>
      <c r="BC43" s="780"/>
      <c r="BD43" s="777">
        <v>7</v>
      </c>
      <c r="BE43" s="778"/>
      <c r="BF43" s="729">
        <v>6</v>
      </c>
      <c r="BG43" s="730"/>
      <c r="BH43" s="779">
        <v>66</v>
      </c>
      <c r="BI43" s="780"/>
      <c r="BJ43" s="777">
        <v>2</v>
      </c>
      <c r="BK43" s="778"/>
      <c r="BL43" s="719"/>
      <c r="BM43" s="719"/>
      <c r="BN43" s="197"/>
      <c r="BO43" s="197"/>
    </row>
    <row r="44" spans="1:67" s="21" customFormat="1" ht="20.25" thickBot="1">
      <c r="A44" s="761" t="s">
        <v>79</v>
      </c>
      <c r="B44" s="762"/>
      <c r="C44" s="763" t="s">
        <v>80</v>
      </c>
      <c r="D44" s="764"/>
      <c r="E44" s="764"/>
      <c r="F44" s="764"/>
      <c r="G44" s="764"/>
      <c r="H44" s="764"/>
      <c r="I44" s="764"/>
      <c r="J44" s="764"/>
      <c r="K44" s="764"/>
      <c r="L44" s="764"/>
      <c r="M44" s="764"/>
      <c r="N44" s="764"/>
      <c r="O44" s="764"/>
      <c r="P44" s="764"/>
      <c r="Q44" s="764"/>
      <c r="R44" s="764"/>
      <c r="S44" s="764"/>
      <c r="T44" s="764"/>
      <c r="U44" s="764"/>
      <c r="V44" s="764"/>
      <c r="W44" s="765"/>
      <c r="X44" s="766"/>
      <c r="Y44" s="767"/>
      <c r="Z44" s="768"/>
      <c r="AA44" s="769"/>
      <c r="AB44" s="286">
        <f>AF44+AD44</f>
        <v>1276</v>
      </c>
      <c r="AC44" s="770"/>
      <c r="AD44" s="771">
        <f>SUM(AD45:AE52)</f>
        <v>118</v>
      </c>
      <c r="AE44" s="772"/>
      <c r="AF44" s="781">
        <f>SUM(AF45:AG52)</f>
        <v>1158</v>
      </c>
      <c r="AG44" s="782"/>
      <c r="AH44" s="771">
        <f>SUM(AH45:AI52)</f>
        <v>4</v>
      </c>
      <c r="AI44" s="772"/>
      <c r="AJ44" s="775">
        <f>SUM(AJ45:AK52)</f>
        <v>2</v>
      </c>
      <c r="AK44" s="776">
        <f>SUM(AK45:AM51)</f>
        <v>0</v>
      </c>
      <c r="AL44" s="773">
        <f>SUM(AL45:AM52)</f>
        <v>0</v>
      </c>
      <c r="AM44" s="774"/>
      <c r="AN44" s="771">
        <f>SUM(AN45:AO52)</f>
        <v>24</v>
      </c>
      <c r="AO44" s="772"/>
      <c r="AP44" s="775">
        <f>SUM(AP45:AQ52)</f>
        <v>246</v>
      </c>
      <c r="AQ44" s="776">
        <f>SUM(AQ45:AS51)</f>
        <v>3</v>
      </c>
      <c r="AR44" s="773">
        <f>SUM(AR45:AS52)</f>
        <v>3</v>
      </c>
      <c r="AS44" s="774"/>
      <c r="AT44" s="771">
        <f>SUM(AT45:AU52)</f>
        <v>40</v>
      </c>
      <c r="AU44" s="772"/>
      <c r="AV44" s="775">
        <f>SUM(AV45:AW52)</f>
        <v>248</v>
      </c>
      <c r="AW44" s="776">
        <f>SUM(AW45:AY51)</f>
        <v>11</v>
      </c>
      <c r="AX44" s="773">
        <f>SUM(AX45:AY52)</f>
        <v>11</v>
      </c>
      <c r="AY44" s="774"/>
      <c r="AZ44" s="771">
        <f>SUM(AZ45:BA52)</f>
        <v>40</v>
      </c>
      <c r="BA44" s="772"/>
      <c r="BB44" s="775">
        <f>SUM(BB45:BC52)</f>
        <v>504</v>
      </c>
      <c r="BC44" s="776">
        <f>SUM(BC45:BE51)</f>
        <v>9.5</v>
      </c>
      <c r="BD44" s="773">
        <f>SUM(BD45:BE52)</f>
        <v>12</v>
      </c>
      <c r="BE44" s="774"/>
      <c r="BF44" s="771">
        <f>SUM(BF45:BG52)</f>
        <v>10</v>
      </c>
      <c r="BG44" s="772"/>
      <c r="BH44" s="775">
        <f>SUM(BH45:BI52)</f>
        <v>158</v>
      </c>
      <c r="BI44" s="776">
        <f>SUM(BI45:BK51)</f>
        <v>5.5</v>
      </c>
      <c r="BJ44" s="773">
        <f>SUM(BJ45:BK52)</f>
        <v>7</v>
      </c>
      <c r="BK44" s="774"/>
      <c r="BL44" s="698"/>
      <c r="BM44" s="698"/>
      <c r="BN44" s="197"/>
      <c r="BO44" s="197"/>
    </row>
    <row r="45" spans="1:67" s="21" customFormat="1" ht="42.75" customHeight="1">
      <c r="A45" s="752" t="s">
        <v>81</v>
      </c>
      <c r="B45" s="753"/>
      <c r="C45" s="754" t="s">
        <v>82</v>
      </c>
      <c r="D45" s="755"/>
      <c r="E45" s="755"/>
      <c r="F45" s="755"/>
      <c r="G45" s="755"/>
      <c r="H45" s="755"/>
      <c r="I45" s="755"/>
      <c r="J45" s="755"/>
      <c r="K45" s="755"/>
      <c r="L45" s="755"/>
      <c r="M45" s="755"/>
      <c r="N45" s="755"/>
      <c r="O45" s="755"/>
      <c r="P45" s="755"/>
      <c r="Q45" s="755"/>
      <c r="R45" s="755"/>
      <c r="S45" s="755"/>
      <c r="T45" s="755"/>
      <c r="U45" s="755"/>
      <c r="V45" s="755"/>
      <c r="W45" s="756"/>
      <c r="X45" s="757">
        <v>3</v>
      </c>
      <c r="Y45" s="758"/>
      <c r="Z45" s="759">
        <v>2</v>
      </c>
      <c r="AA45" s="760"/>
      <c r="AB45" s="191">
        <f>AD45+AF45</f>
        <v>180</v>
      </c>
      <c r="AC45" s="208"/>
      <c r="AD45" s="191">
        <f aca="true" t="shared" si="2" ref="AD45:AD52">AH45+AN45+AT45+AZ45+BF45</f>
        <v>18</v>
      </c>
      <c r="AE45" s="193"/>
      <c r="AF45" s="192">
        <f aca="true" t="shared" si="3" ref="AF45:AF52">AJ45+AP45+AV45+BB45+BH45</f>
        <v>162</v>
      </c>
      <c r="AG45" s="192"/>
      <c r="AH45" s="191"/>
      <c r="AI45" s="193"/>
      <c r="AJ45" s="194"/>
      <c r="AK45" s="196"/>
      <c r="AL45" s="186"/>
      <c r="AM45" s="187"/>
      <c r="AN45" s="191"/>
      <c r="AO45" s="193"/>
      <c r="AP45" s="194"/>
      <c r="AQ45" s="196"/>
      <c r="AR45" s="186"/>
      <c r="AS45" s="187"/>
      <c r="AT45" s="191">
        <v>4</v>
      </c>
      <c r="AU45" s="193"/>
      <c r="AV45" s="194">
        <v>32</v>
      </c>
      <c r="AW45" s="196"/>
      <c r="AX45" s="186">
        <v>1</v>
      </c>
      <c r="AY45" s="187"/>
      <c r="AZ45" s="191">
        <v>14</v>
      </c>
      <c r="BA45" s="193"/>
      <c r="BB45" s="194">
        <v>130</v>
      </c>
      <c r="BC45" s="196"/>
      <c r="BD45" s="186">
        <v>4</v>
      </c>
      <c r="BE45" s="187"/>
      <c r="BF45" s="191"/>
      <c r="BG45" s="193"/>
      <c r="BH45" s="194"/>
      <c r="BI45" s="196"/>
      <c r="BJ45" s="186"/>
      <c r="BK45" s="187"/>
      <c r="BL45" s="719"/>
      <c r="BM45" s="719"/>
      <c r="BN45" s="131"/>
      <c r="BO45" s="131"/>
    </row>
    <row r="46" spans="1:67" s="21" customFormat="1" ht="21" customHeight="1">
      <c r="A46" s="743" t="s">
        <v>83</v>
      </c>
      <c r="B46" s="744"/>
      <c r="C46" s="745" t="s">
        <v>84</v>
      </c>
      <c r="D46" s="746"/>
      <c r="E46" s="746"/>
      <c r="F46" s="746"/>
      <c r="G46" s="746"/>
      <c r="H46" s="746"/>
      <c r="I46" s="746"/>
      <c r="J46" s="746"/>
      <c r="K46" s="746"/>
      <c r="L46" s="746"/>
      <c r="M46" s="746"/>
      <c r="N46" s="746"/>
      <c r="O46" s="746"/>
      <c r="P46" s="746"/>
      <c r="Q46" s="746"/>
      <c r="R46" s="746"/>
      <c r="S46" s="746"/>
      <c r="T46" s="746"/>
      <c r="U46" s="746"/>
      <c r="V46" s="746"/>
      <c r="W46" s="747"/>
      <c r="X46" s="748"/>
      <c r="Y46" s="749"/>
      <c r="Z46" s="178">
        <v>2.3</v>
      </c>
      <c r="AA46" s="179"/>
      <c r="AB46" s="233">
        <f aca="true" t="shared" si="4" ref="AB46:AB52">AD46+AF46</f>
        <v>180</v>
      </c>
      <c r="AC46" s="235"/>
      <c r="AD46" s="184">
        <f t="shared" si="2"/>
        <v>18</v>
      </c>
      <c r="AE46" s="185"/>
      <c r="AF46" s="180">
        <f t="shared" si="3"/>
        <v>162</v>
      </c>
      <c r="AG46" s="180"/>
      <c r="AH46" s="233"/>
      <c r="AI46" s="234"/>
      <c r="AJ46" s="224"/>
      <c r="AK46" s="226"/>
      <c r="AL46" s="220"/>
      <c r="AM46" s="221"/>
      <c r="AN46" s="233">
        <v>4</v>
      </c>
      <c r="AO46" s="234"/>
      <c r="AP46" s="224">
        <v>16</v>
      </c>
      <c r="AQ46" s="226"/>
      <c r="AR46" s="220"/>
      <c r="AS46" s="221"/>
      <c r="AT46" s="233">
        <v>10</v>
      </c>
      <c r="AU46" s="234"/>
      <c r="AV46" s="224">
        <v>82</v>
      </c>
      <c r="AW46" s="226"/>
      <c r="AX46" s="220">
        <v>3</v>
      </c>
      <c r="AY46" s="221"/>
      <c r="AZ46" s="233">
        <v>4</v>
      </c>
      <c r="BA46" s="234"/>
      <c r="BB46" s="224">
        <v>64</v>
      </c>
      <c r="BC46" s="226"/>
      <c r="BD46" s="220">
        <v>1.5</v>
      </c>
      <c r="BE46" s="221"/>
      <c r="BF46" s="233"/>
      <c r="BG46" s="234"/>
      <c r="BH46" s="224"/>
      <c r="BI46" s="226"/>
      <c r="BJ46" s="220"/>
      <c r="BK46" s="221"/>
      <c r="BL46" s="719"/>
      <c r="BM46" s="719"/>
      <c r="BN46" s="131"/>
      <c r="BO46" s="131"/>
    </row>
    <row r="47" spans="1:67" s="21" customFormat="1" ht="60.75" customHeight="1">
      <c r="A47" s="743" t="s">
        <v>85</v>
      </c>
      <c r="B47" s="744"/>
      <c r="C47" s="745" t="s">
        <v>86</v>
      </c>
      <c r="D47" s="746"/>
      <c r="E47" s="746"/>
      <c r="F47" s="746"/>
      <c r="G47" s="746"/>
      <c r="H47" s="746"/>
      <c r="I47" s="746"/>
      <c r="J47" s="746"/>
      <c r="K47" s="746"/>
      <c r="L47" s="746"/>
      <c r="M47" s="746"/>
      <c r="N47" s="746"/>
      <c r="O47" s="746"/>
      <c r="P47" s="746"/>
      <c r="Q47" s="746"/>
      <c r="R47" s="746"/>
      <c r="S47" s="746"/>
      <c r="T47" s="746"/>
      <c r="U47" s="746"/>
      <c r="V47" s="746"/>
      <c r="W47" s="747"/>
      <c r="X47" s="748"/>
      <c r="Y47" s="749"/>
      <c r="Z47" s="178">
        <v>1</v>
      </c>
      <c r="AA47" s="179"/>
      <c r="AB47" s="233">
        <f t="shared" si="4"/>
        <v>120</v>
      </c>
      <c r="AC47" s="235"/>
      <c r="AD47" s="184">
        <f t="shared" si="2"/>
        <v>10</v>
      </c>
      <c r="AE47" s="185"/>
      <c r="AF47" s="180">
        <f t="shared" si="3"/>
        <v>110</v>
      </c>
      <c r="AG47" s="180"/>
      <c r="AH47" s="233">
        <v>4</v>
      </c>
      <c r="AI47" s="234"/>
      <c r="AJ47" s="224">
        <v>2</v>
      </c>
      <c r="AK47" s="226"/>
      <c r="AL47" s="750"/>
      <c r="AM47" s="751"/>
      <c r="AN47" s="233">
        <v>6</v>
      </c>
      <c r="AO47" s="234"/>
      <c r="AP47" s="224">
        <v>108</v>
      </c>
      <c r="AQ47" s="226"/>
      <c r="AR47" s="750">
        <v>3</v>
      </c>
      <c r="AS47" s="751"/>
      <c r="AT47" s="233"/>
      <c r="AU47" s="234"/>
      <c r="AV47" s="224"/>
      <c r="AW47" s="226"/>
      <c r="AX47" s="220"/>
      <c r="AY47" s="221"/>
      <c r="AZ47" s="233"/>
      <c r="BA47" s="234"/>
      <c r="BB47" s="224"/>
      <c r="BC47" s="226"/>
      <c r="BD47" s="220"/>
      <c r="BE47" s="221"/>
      <c r="BF47" s="233"/>
      <c r="BG47" s="234"/>
      <c r="BH47" s="224"/>
      <c r="BI47" s="226"/>
      <c r="BJ47" s="220"/>
      <c r="BK47" s="221"/>
      <c r="BL47" s="719"/>
      <c r="BM47" s="719"/>
      <c r="BN47" s="131"/>
      <c r="BO47" s="131"/>
    </row>
    <row r="48" spans="1:67" s="21" customFormat="1" ht="21">
      <c r="A48" s="743" t="s">
        <v>87</v>
      </c>
      <c r="B48" s="744"/>
      <c r="C48" s="745" t="s">
        <v>88</v>
      </c>
      <c r="D48" s="746"/>
      <c r="E48" s="746"/>
      <c r="F48" s="746"/>
      <c r="G48" s="746"/>
      <c r="H48" s="746"/>
      <c r="I48" s="746"/>
      <c r="J48" s="746"/>
      <c r="K48" s="746"/>
      <c r="L48" s="746"/>
      <c r="M48" s="746"/>
      <c r="N48" s="746"/>
      <c r="O48" s="746"/>
      <c r="P48" s="746"/>
      <c r="Q48" s="746"/>
      <c r="R48" s="746"/>
      <c r="S48" s="746"/>
      <c r="T48" s="746"/>
      <c r="U48" s="746"/>
      <c r="V48" s="746"/>
      <c r="W48" s="747"/>
      <c r="X48" s="748"/>
      <c r="Y48" s="749"/>
      <c r="Z48" s="178">
        <v>3</v>
      </c>
      <c r="AA48" s="179"/>
      <c r="AB48" s="233">
        <f t="shared" si="4"/>
        <v>158</v>
      </c>
      <c r="AC48" s="235"/>
      <c r="AD48" s="184">
        <f t="shared" si="2"/>
        <v>16</v>
      </c>
      <c r="AE48" s="185"/>
      <c r="AF48" s="180">
        <f t="shared" si="3"/>
        <v>142</v>
      </c>
      <c r="AG48" s="180"/>
      <c r="AH48" s="233"/>
      <c r="AI48" s="234"/>
      <c r="AJ48" s="224"/>
      <c r="AK48" s="226"/>
      <c r="AL48" s="220"/>
      <c r="AM48" s="221"/>
      <c r="AN48" s="233"/>
      <c r="AO48" s="234"/>
      <c r="AP48" s="224"/>
      <c r="AQ48" s="226"/>
      <c r="AR48" s="220"/>
      <c r="AS48" s="221"/>
      <c r="AT48" s="233">
        <v>8</v>
      </c>
      <c r="AU48" s="234"/>
      <c r="AV48" s="224">
        <v>2</v>
      </c>
      <c r="AW48" s="226"/>
      <c r="AX48" s="220"/>
      <c r="AY48" s="221"/>
      <c r="AZ48" s="233">
        <v>8</v>
      </c>
      <c r="BA48" s="234"/>
      <c r="BB48" s="224">
        <v>140</v>
      </c>
      <c r="BC48" s="226"/>
      <c r="BD48" s="220">
        <v>4</v>
      </c>
      <c r="BE48" s="221"/>
      <c r="BF48" s="233"/>
      <c r="BG48" s="234"/>
      <c r="BH48" s="224"/>
      <c r="BI48" s="226"/>
      <c r="BJ48" s="220"/>
      <c r="BK48" s="221"/>
      <c r="BL48" s="719"/>
      <c r="BM48" s="719"/>
      <c r="BN48" s="131"/>
      <c r="BO48" s="131"/>
    </row>
    <row r="49" spans="1:67" s="21" customFormat="1" ht="21">
      <c r="A49" s="743" t="s">
        <v>89</v>
      </c>
      <c r="B49" s="744"/>
      <c r="C49" s="745" t="s">
        <v>90</v>
      </c>
      <c r="D49" s="746"/>
      <c r="E49" s="746"/>
      <c r="F49" s="746"/>
      <c r="G49" s="746"/>
      <c r="H49" s="746"/>
      <c r="I49" s="746"/>
      <c r="J49" s="746"/>
      <c r="K49" s="746"/>
      <c r="L49" s="746"/>
      <c r="M49" s="746"/>
      <c r="N49" s="746"/>
      <c r="O49" s="746"/>
      <c r="P49" s="746"/>
      <c r="Q49" s="746"/>
      <c r="R49" s="746"/>
      <c r="S49" s="746"/>
      <c r="T49" s="746"/>
      <c r="U49" s="746"/>
      <c r="V49" s="746"/>
      <c r="W49" s="747"/>
      <c r="X49" s="748"/>
      <c r="Y49" s="749"/>
      <c r="Z49" s="178">
        <v>2</v>
      </c>
      <c r="AA49" s="179"/>
      <c r="AB49" s="233">
        <f t="shared" si="4"/>
        <v>160</v>
      </c>
      <c r="AC49" s="235"/>
      <c r="AD49" s="184">
        <f t="shared" si="2"/>
        <v>18</v>
      </c>
      <c r="AE49" s="185"/>
      <c r="AF49" s="180">
        <f t="shared" si="3"/>
        <v>142</v>
      </c>
      <c r="AG49" s="180"/>
      <c r="AH49" s="233"/>
      <c r="AI49" s="234"/>
      <c r="AJ49" s="224"/>
      <c r="AK49" s="226"/>
      <c r="AL49" s="220"/>
      <c r="AM49" s="221"/>
      <c r="AN49" s="233">
        <v>10</v>
      </c>
      <c r="AO49" s="234"/>
      <c r="AP49" s="224">
        <v>72</v>
      </c>
      <c r="AQ49" s="226"/>
      <c r="AR49" s="220"/>
      <c r="AS49" s="221"/>
      <c r="AT49" s="233">
        <v>8</v>
      </c>
      <c r="AU49" s="234"/>
      <c r="AV49" s="224">
        <v>70</v>
      </c>
      <c r="AW49" s="226"/>
      <c r="AX49" s="220">
        <v>4</v>
      </c>
      <c r="AY49" s="221"/>
      <c r="AZ49" s="233"/>
      <c r="BA49" s="234"/>
      <c r="BB49" s="224"/>
      <c r="BC49" s="226"/>
      <c r="BD49" s="220"/>
      <c r="BE49" s="221"/>
      <c r="BF49" s="233"/>
      <c r="BG49" s="234"/>
      <c r="BH49" s="224"/>
      <c r="BI49" s="226"/>
      <c r="BJ49" s="220"/>
      <c r="BK49" s="221"/>
      <c r="BL49" s="719"/>
      <c r="BM49" s="719"/>
      <c r="BN49" s="131"/>
      <c r="BO49" s="131"/>
    </row>
    <row r="50" spans="1:67" s="21" customFormat="1" ht="40.5" customHeight="1">
      <c r="A50" s="743" t="s">
        <v>91</v>
      </c>
      <c r="B50" s="744"/>
      <c r="C50" s="745" t="s">
        <v>92</v>
      </c>
      <c r="D50" s="746"/>
      <c r="E50" s="746"/>
      <c r="F50" s="746"/>
      <c r="G50" s="746"/>
      <c r="H50" s="746"/>
      <c r="I50" s="746"/>
      <c r="J50" s="746"/>
      <c r="K50" s="746"/>
      <c r="L50" s="746"/>
      <c r="M50" s="746"/>
      <c r="N50" s="746"/>
      <c r="O50" s="746"/>
      <c r="P50" s="746"/>
      <c r="Q50" s="746"/>
      <c r="R50" s="746"/>
      <c r="S50" s="746"/>
      <c r="T50" s="746"/>
      <c r="U50" s="746"/>
      <c r="V50" s="746"/>
      <c r="W50" s="747"/>
      <c r="X50" s="748"/>
      <c r="Y50" s="749"/>
      <c r="Z50" s="178">
        <v>2</v>
      </c>
      <c r="AA50" s="179"/>
      <c r="AB50" s="233">
        <f>AD50+AF50</f>
        <v>120</v>
      </c>
      <c r="AC50" s="235"/>
      <c r="AD50" s="184">
        <f t="shared" si="2"/>
        <v>10</v>
      </c>
      <c r="AE50" s="185"/>
      <c r="AF50" s="180">
        <f t="shared" si="3"/>
        <v>110</v>
      </c>
      <c r="AG50" s="180"/>
      <c r="AH50" s="233"/>
      <c r="AI50" s="234"/>
      <c r="AJ50" s="224"/>
      <c r="AK50" s="226"/>
      <c r="AL50" s="220"/>
      <c r="AM50" s="221"/>
      <c r="AN50" s="233">
        <v>4</v>
      </c>
      <c r="AO50" s="234"/>
      <c r="AP50" s="224">
        <v>50</v>
      </c>
      <c r="AQ50" s="226"/>
      <c r="AR50" s="220"/>
      <c r="AS50" s="221"/>
      <c r="AT50" s="233">
        <v>6</v>
      </c>
      <c r="AU50" s="234"/>
      <c r="AV50" s="224">
        <v>60</v>
      </c>
      <c r="AW50" s="226"/>
      <c r="AX50" s="220">
        <v>3</v>
      </c>
      <c r="AY50" s="221"/>
      <c r="AZ50" s="233"/>
      <c r="BA50" s="234"/>
      <c r="BB50" s="224"/>
      <c r="BC50" s="226"/>
      <c r="BD50" s="220"/>
      <c r="BE50" s="221"/>
      <c r="BF50" s="233"/>
      <c r="BG50" s="234"/>
      <c r="BH50" s="224"/>
      <c r="BI50" s="226"/>
      <c r="BJ50" s="220"/>
      <c r="BK50" s="221"/>
      <c r="BL50" s="719"/>
      <c r="BM50" s="719"/>
      <c r="BN50" s="131"/>
      <c r="BO50" s="131"/>
    </row>
    <row r="51" spans="1:67" s="21" customFormat="1" ht="21">
      <c r="A51" s="743" t="s">
        <v>93</v>
      </c>
      <c r="B51" s="744"/>
      <c r="C51" s="745" t="s">
        <v>94</v>
      </c>
      <c r="D51" s="746"/>
      <c r="E51" s="746"/>
      <c r="F51" s="746"/>
      <c r="G51" s="746"/>
      <c r="H51" s="746"/>
      <c r="I51" s="746"/>
      <c r="J51" s="746"/>
      <c r="K51" s="746"/>
      <c r="L51" s="746"/>
      <c r="M51" s="746"/>
      <c r="N51" s="746"/>
      <c r="O51" s="746"/>
      <c r="P51" s="746"/>
      <c r="Q51" s="746"/>
      <c r="R51" s="746"/>
      <c r="S51" s="746"/>
      <c r="T51" s="746"/>
      <c r="U51" s="746"/>
      <c r="V51" s="746"/>
      <c r="W51" s="747"/>
      <c r="X51" s="748">
        <v>4</v>
      </c>
      <c r="Y51" s="749"/>
      <c r="Z51" s="178"/>
      <c r="AA51" s="179"/>
      <c r="AB51" s="233">
        <f t="shared" si="4"/>
        <v>210</v>
      </c>
      <c r="AC51" s="235"/>
      <c r="AD51" s="184">
        <f t="shared" si="2"/>
        <v>18</v>
      </c>
      <c r="AE51" s="185"/>
      <c r="AF51" s="180">
        <f t="shared" si="3"/>
        <v>192</v>
      </c>
      <c r="AG51" s="180"/>
      <c r="AH51" s="233"/>
      <c r="AI51" s="234"/>
      <c r="AJ51" s="224"/>
      <c r="AK51" s="226"/>
      <c r="AL51" s="220"/>
      <c r="AM51" s="221"/>
      <c r="AN51" s="233"/>
      <c r="AO51" s="234"/>
      <c r="AP51" s="224"/>
      <c r="AQ51" s="226"/>
      <c r="AR51" s="220"/>
      <c r="AS51" s="221"/>
      <c r="AT51" s="233"/>
      <c r="AU51" s="234"/>
      <c r="AV51" s="224"/>
      <c r="AW51" s="226"/>
      <c r="AX51" s="220"/>
      <c r="AY51" s="221"/>
      <c r="AZ51" s="233">
        <v>10</v>
      </c>
      <c r="BA51" s="234"/>
      <c r="BB51" s="224">
        <v>88</v>
      </c>
      <c r="BC51" s="226"/>
      <c r="BD51" s="220"/>
      <c r="BE51" s="221"/>
      <c r="BF51" s="233">
        <v>8</v>
      </c>
      <c r="BG51" s="234"/>
      <c r="BH51" s="224">
        <v>104</v>
      </c>
      <c r="BI51" s="226"/>
      <c r="BJ51" s="220">
        <v>5.5</v>
      </c>
      <c r="BK51" s="221"/>
      <c r="BL51" s="719"/>
      <c r="BM51" s="719"/>
      <c r="BN51" s="131"/>
      <c r="BO51" s="131"/>
    </row>
    <row r="52" spans="1:67" s="21" customFormat="1" ht="21" thickBot="1">
      <c r="A52" s="733" t="s">
        <v>95</v>
      </c>
      <c r="B52" s="734"/>
      <c r="C52" s="735" t="s">
        <v>96</v>
      </c>
      <c r="D52" s="736"/>
      <c r="E52" s="736"/>
      <c r="F52" s="736"/>
      <c r="G52" s="736"/>
      <c r="H52" s="736"/>
      <c r="I52" s="736"/>
      <c r="J52" s="736"/>
      <c r="K52" s="736"/>
      <c r="L52" s="736"/>
      <c r="M52" s="736"/>
      <c r="N52" s="736"/>
      <c r="O52" s="736"/>
      <c r="P52" s="736"/>
      <c r="Q52" s="736"/>
      <c r="R52" s="736"/>
      <c r="S52" s="736"/>
      <c r="T52" s="736"/>
      <c r="U52" s="736"/>
      <c r="V52" s="736"/>
      <c r="W52" s="737"/>
      <c r="X52" s="738"/>
      <c r="Y52" s="739"/>
      <c r="Z52" s="740">
        <v>3.4</v>
      </c>
      <c r="AA52" s="741"/>
      <c r="AB52" s="310">
        <f t="shared" si="4"/>
        <v>148</v>
      </c>
      <c r="AC52" s="742"/>
      <c r="AD52" s="729">
        <f t="shared" si="2"/>
        <v>10</v>
      </c>
      <c r="AE52" s="730"/>
      <c r="AF52" s="731">
        <f t="shared" si="3"/>
        <v>138</v>
      </c>
      <c r="AG52" s="731"/>
      <c r="AH52" s="310"/>
      <c r="AI52" s="311"/>
      <c r="AJ52" s="298"/>
      <c r="AK52" s="300"/>
      <c r="AL52" s="288"/>
      <c r="AM52" s="289"/>
      <c r="AN52" s="310"/>
      <c r="AO52" s="311"/>
      <c r="AP52" s="298"/>
      <c r="AQ52" s="300"/>
      <c r="AR52" s="288"/>
      <c r="AS52" s="289"/>
      <c r="AT52" s="310">
        <v>4</v>
      </c>
      <c r="AU52" s="311"/>
      <c r="AV52" s="298">
        <v>2</v>
      </c>
      <c r="AW52" s="300"/>
      <c r="AX52" s="288"/>
      <c r="AY52" s="289"/>
      <c r="AZ52" s="310">
        <v>4</v>
      </c>
      <c r="BA52" s="311"/>
      <c r="BB52" s="298">
        <v>82</v>
      </c>
      <c r="BC52" s="300"/>
      <c r="BD52" s="288">
        <v>2.5</v>
      </c>
      <c r="BE52" s="289"/>
      <c r="BF52" s="310">
        <v>2</v>
      </c>
      <c r="BG52" s="311"/>
      <c r="BH52" s="298">
        <v>54</v>
      </c>
      <c r="BI52" s="300"/>
      <c r="BJ52" s="288">
        <v>1.5</v>
      </c>
      <c r="BK52" s="289"/>
      <c r="BL52" s="719"/>
      <c r="BM52" s="719"/>
      <c r="BN52" s="131"/>
      <c r="BO52" s="131"/>
    </row>
    <row r="53" spans="1:67" s="21" customFormat="1" ht="18.75" customHeight="1" thickBot="1">
      <c r="A53" s="720" t="s">
        <v>97</v>
      </c>
      <c r="B53" s="721"/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1"/>
      <c r="Q53" s="721"/>
      <c r="R53" s="721"/>
      <c r="S53" s="721"/>
      <c r="T53" s="721"/>
      <c r="U53" s="721"/>
      <c r="V53" s="721"/>
      <c r="W53" s="722"/>
      <c r="X53" s="723"/>
      <c r="Y53" s="724"/>
      <c r="Z53" s="725"/>
      <c r="AA53" s="726"/>
      <c r="AB53" s="727">
        <f>AB33+AB39+AB44</f>
        <v>2644</v>
      </c>
      <c r="AC53" s="728"/>
      <c r="AD53" s="729">
        <f>AD33+AD39+AD44</f>
        <v>254</v>
      </c>
      <c r="AE53" s="730"/>
      <c r="AF53" s="731">
        <f>AF33+AF39+AF44</f>
        <v>2390</v>
      </c>
      <c r="AG53" s="732"/>
      <c r="AH53" s="184">
        <f>AH38+AH33</f>
        <v>36</v>
      </c>
      <c r="AI53" s="185"/>
      <c r="AJ53" s="246">
        <f>AJ38+AJ33</f>
        <v>10</v>
      </c>
      <c r="AK53" s="248"/>
      <c r="AL53" s="717"/>
      <c r="AM53" s="718"/>
      <c r="AN53" s="184">
        <f>AN38+AN33</f>
        <v>82</v>
      </c>
      <c r="AO53" s="185"/>
      <c r="AP53" s="246">
        <f>AP38+AP33</f>
        <v>686</v>
      </c>
      <c r="AQ53" s="248"/>
      <c r="AR53" s="717"/>
      <c r="AS53" s="718"/>
      <c r="AT53" s="184">
        <f>AT38+AT33</f>
        <v>70</v>
      </c>
      <c r="AU53" s="185"/>
      <c r="AV53" s="246">
        <f>AV38+AV33</f>
        <v>748</v>
      </c>
      <c r="AW53" s="248"/>
      <c r="AX53" s="717"/>
      <c r="AY53" s="718"/>
      <c r="AZ53" s="184">
        <f>AZ38+AZ33</f>
        <v>50</v>
      </c>
      <c r="BA53" s="185"/>
      <c r="BB53" s="246">
        <f>BB38+BB33</f>
        <v>722</v>
      </c>
      <c r="BC53" s="248"/>
      <c r="BD53" s="717"/>
      <c r="BE53" s="718"/>
      <c r="BF53" s="184">
        <f>BF38+BF33</f>
        <v>16</v>
      </c>
      <c r="BG53" s="185"/>
      <c r="BH53" s="246">
        <f>BH38+BH33</f>
        <v>224</v>
      </c>
      <c r="BI53" s="248"/>
      <c r="BJ53" s="717"/>
      <c r="BK53" s="718"/>
      <c r="BL53" s="719"/>
      <c r="BM53" s="719"/>
      <c r="BN53" s="112"/>
      <c r="BO53" s="113"/>
    </row>
    <row r="54" spans="1:68" s="21" customFormat="1" ht="20.25" customHeight="1" thickBot="1">
      <c r="A54" s="713" t="s">
        <v>98</v>
      </c>
      <c r="B54" s="714"/>
      <c r="C54" s="703" t="s">
        <v>99</v>
      </c>
      <c r="D54" s="704"/>
      <c r="E54" s="704"/>
      <c r="F54" s="704"/>
      <c r="G54" s="704"/>
      <c r="H54" s="704"/>
      <c r="I54" s="704"/>
      <c r="J54" s="704"/>
      <c r="K54" s="704"/>
      <c r="L54" s="704"/>
      <c r="M54" s="704"/>
      <c r="N54" s="704"/>
      <c r="O54" s="704"/>
      <c r="P54" s="704"/>
      <c r="Q54" s="704"/>
      <c r="R54" s="704"/>
      <c r="S54" s="704"/>
      <c r="T54" s="704"/>
      <c r="U54" s="704"/>
      <c r="V54" s="704"/>
      <c r="W54" s="705"/>
      <c r="X54" s="706"/>
      <c r="Y54" s="707"/>
      <c r="Z54" s="715" t="s">
        <v>100</v>
      </c>
      <c r="AA54" s="716"/>
      <c r="AB54" s="694">
        <f>AF54+AD54</f>
        <v>1082</v>
      </c>
      <c r="AC54" s="700"/>
      <c r="AD54" s="694">
        <f>AH54+AN54+AT54+AZ54+BF54</f>
        <v>0</v>
      </c>
      <c r="AE54" s="695"/>
      <c r="AF54" s="711">
        <f>AJ54+AP54+AV54+BB54+BH54</f>
        <v>1082</v>
      </c>
      <c r="AG54" s="712"/>
      <c r="AH54" s="694"/>
      <c r="AI54" s="695"/>
      <c r="AJ54" s="696">
        <v>62</v>
      </c>
      <c r="AK54" s="697"/>
      <c r="AL54" s="692"/>
      <c r="AM54" s="693"/>
      <c r="AN54" s="694"/>
      <c r="AO54" s="695"/>
      <c r="AP54" s="696">
        <f>18*54-AP53-AN53</f>
        <v>204</v>
      </c>
      <c r="AQ54" s="697"/>
      <c r="AR54" s="692">
        <v>7.5</v>
      </c>
      <c r="AS54" s="693"/>
      <c r="AT54" s="694"/>
      <c r="AU54" s="695"/>
      <c r="AV54" s="696">
        <f>20*54-AV53-AT53</f>
        <v>262</v>
      </c>
      <c r="AW54" s="697"/>
      <c r="AX54" s="692">
        <v>7.5</v>
      </c>
      <c r="AY54" s="693"/>
      <c r="AZ54" s="694"/>
      <c r="BA54" s="695"/>
      <c r="BB54" s="696">
        <f>20*54-BB53-AZ53+22</f>
        <v>330</v>
      </c>
      <c r="BC54" s="697"/>
      <c r="BD54" s="692">
        <v>7.5</v>
      </c>
      <c r="BE54" s="693"/>
      <c r="BF54" s="694"/>
      <c r="BG54" s="695"/>
      <c r="BH54" s="696">
        <f>7*54-BH53-BF53+86</f>
        <v>224</v>
      </c>
      <c r="BI54" s="697"/>
      <c r="BJ54" s="692">
        <v>4.5</v>
      </c>
      <c r="BK54" s="693"/>
      <c r="BL54" s="698"/>
      <c r="BM54" s="698"/>
      <c r="BN54" s="112"/>
      <c r="BO54" s="113"/>
      <c r="BP54" s="25"/>
    </row>
    <row r="55" spans="1:68" s="21" customFormat="1" ht="20.25" customHeight="1" thickBot="1">
      <c r="A55" s="713" t="s">
        <v>101</v>
      </c>
      <c r="B55" s="714"/>
      <c r="C55" s="703" t="s">
        <v>26</v>
      </c>
      <c r="D55" s="704"/>
      <c r="E55" s="704"/>
      <c r="F55" s="704"/>
      <c r="G55" s="704"/>
      <c r="H55" s="704"/>
      <c r="I55" s="704"/>
      <c r="J55" s="704"/>
      <c r="K55" s="704"/>
      <c r="L55" s="704"/>
      <c r="M55" s="704"/>
      <c r="N55" s="704"/>
      <c r="O55" s="704"/>
      <c r="P55" s="704"/>
      <c r="Q55" s="704"/>
      <c r="R55" s="704"/>
      <c r="S55" s="704"/>
      <c r="T55" s="704"/>
      <c r="U55" s="704"/>
      <c r="V55" s="704"/>
      <c r="W55" s="705"/>
      <c r="X55" s="706"/>
      <c r="Y55" s="707"/>
      <c r="Z55" s="715">
        <v>2.4</v>
      </c>
      <c r="AA55" s="716">
        <v>2</v>
      </c>
      <c r="AB55" s="694">
        <f>AF55+AD55</f>
        <v>540</v>
      </c>
      <c r="AC55" s="700"/>
      <c r="AD55" s="694">
        <f>AH55+AN55+AT55+AZ55+BF55</f>
        <v>0</v>
      </c>
      <c r="AE55" s="695"/>
      <c r="AF55" s="711">
        <f>AJ55+AP55+AV55+BB55+BH55</f>
        <v>540</v>
      </c>
      <c r="AG55" s="712"/>
      <c r="AH55" s="694"/>
      <c r="AI55" s="695"/>
      <c r="AJ55" s="696"/>
      <c r="AK55" s="697"/>
      <c r="AL55" s="692"/>
      <c r="AM55" s="693"/>
      <c r="AN55" s="694"/>
      <c r="AO55" s="695"/>
      <c r="AP55" s="696"/>
      <c r="AQ55" s="697"/>
      <c r="AR55" s="692"/>
      <c r="AS55" s="693"/>
      <c r="AT55" s="694"/>
      <c r="AU55" s="695"/>
      <c r="AV55" s="696">
        <v>108</v>
      </c>
      <c r="AW55" s="697"/>
      <c r="AX55" s="692">
        <v>3</v>
      </c>
      <c r="AY55" s="693"/>
      <c r="AZ55" s="694"/>
      <c r="BA55" s="695"/>
      <c r="BB55" s="696"/>
      <c r="BC55" s="697"/>
      <c r="BD55" s="692"/>
      <c r="BE55" s="693"/>
      <c r="BF55" s="694"/>
      <c r="BG55" s="695"/>
      <c r="BH55" s="696">
        <v>432</v>
      </c>
      <c r="BI55" s="697"/>
      <c r="BJ55" s="692">
        <v>10</v>
      </c>
      <c r="BK55" s="693"/>
      <c r="BL55" s="698"/>
      <c r="BM55" s="698"/>
      <c r="BN55" s="112"/>
      <c r="BO55" s="113"/>
      <c r="BP55" s="25"/>
    </row>
    <row r="56" spans="1:68" s="21" customFormat="1" ht="20.25" customHeight="1" thickBot="1">
      <c r="A56" s="713" t="s">
        <v>102</v>
      </c>
      <c r="B56" s="714"/>
      <c r="C56" s="703" t="s">
        <v>41</v>
      </c>
      <c r="D56" s="704"/>
      <c r="E56" s="704"/>
      <c r="F56" s="704"/>
      <c r="G56" s="704"/>
      <c r="H56" s="704"/>
      <c r="I56" s="704"/>
      <c r="J56" s="704"/>
      <c r="K56" s="704"/>
      <c r="L56" s="704"/>
      <c r="M56" s="704"/>
      <c r="N56" s="704"/>
      <c r="O56" s="704"/>
      <c r="P56" s="704"/>
      <c r="Q56" s="704"/>
      <c r="R56" s="704"/>
      <c r="S56" s="704"/>
      <c r="T56" s="704"/>
      <c r="U56" s="704"/>
      <c r="V56" s="704"/>
      <c r="W56" s="705"/>
      <c r="X56" s="706"/>
      <c r="Y56" s="707"/>
      <c r="Z56" s="715"/>
      <c r="AA56" s="716"/>
      <c r="AB56" s="694">
        <f>AF56+AD56</f>
        <v>378</v>
      </c>
      <c r="AC56" s="700"/>
      <c r="AD56" s="694">
        <f>AH56+AN56+AT56+AZ56+BF56</f>
        <v>0</v>
      </c>
      <c r="AE56" s="695"/>
      <c r="AF56" s="711">
        <f>AJ56+AP56+AV56+BB56+BH56</f>
        <v>378</v>
      </c>
      <c r="AG56" s="712"/>
      <c r="AH56" s="694"/>
      <c r="AI56" s="695"/>
      <c r="AJ56" s="696"/>
      <c r="AK56" s="697"/>
      <c r="AL56" s="692"/>
      <c r="AM56" s="693"/>
      <c r="AN56" s="694"/>
      <c r="AO56" s="695"/>
      <c r="AP56" s="696"/>
      <c r="AQ56" s="697"/>
      <c r="AR56" s="692"/>
      <c r="AS56" s="693"/>
      <c r="AT56" s="694"/>
      <c r="AU56" s="695"/>
      <c r="AV56" s="696"/>
      <c r="AW56" s="697"/>
      <c r="AX56" s="692"/>
      <c r="AY56" s="693"/>
      <c r="AZ56" s="694"/>
      <c r="BA56" s="695"/>
      <c r="BB56" s="696"/>
      <c r="BC56" s="697"/>
      <c r="BD56" s="692"/>
      <c r="BE56" s="693"/>
      <c r="BF56" s="694"/>
      <c r="BG56" s="695"/>
      <c r="BH56" s="696">
        <v>378</v>
      </c>
      <c r="BI56" s="697"/>
      <c r="BJ56" s="692">
        <v>10</v>
      </c>
      <c r="BK56" s="693"/>
      <c r="BL56" s="698"/>
      <c r="BM56" s="698"/>
      <c r="BN56" s="112"/>
      <c r="BO56" s="113"/>
      <c r="BP56" s="25"/>
    </row>
    <row r="57" spans="1:68" s="31" customFormat="1" ht="7.5" customHeight="1" thickBo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7"/>
      <c r="AC57" s="27"/>
      <c r="AD57" s="27"/>
      <c r="AE57" s="27"/>
      <c r="AF57" s="27"/>
      <c r="AG57" s="27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9"/>
      <c r="AU57" s="29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7"/>
      <c r="BM57" s="27"/>
      <c r="BN57" s="114"/>
      <c r="BO57" s="114"/>
      <c r="BP57" s="30"/>
    </row>
    <row r="58" spans="1:189" s="31" customFormat="1" ht="21" customHeight="1" thickBot="1">
      <c r="A58" s="701"/>
      <c r="B58" s="702"/>
      <c r="C58" s="703" t="s">
        <v>48</v>
      </c>
      <c r="D58" s="704"/>
      <c r="E58" s="704"/>
      <c r="F58" s="704"/>
      <c r="G58" s="704"/>
      <c r="H58" s="704"/>
      <c r="I58" s="704"/>
      <c r="J58" s="704"/>
      <c r="K58" s="704"/>
      <c r="L58" s="704"/>
      <c r="M58" s="704"/>
      <c r="N58" s="704"/>
      <c r="O58" s="704"/>
      <c r="P58" s="704"/>
      <c r="Q58" s="704"/>
      <c r="R58" s="704"/>
      <c r="S58" s="704"/>
      <c r="T58" s="704"/>
      <c r="U58" s="704"/>
      <c r="V58" s="704"/>
      <c r="W58" s="705"/>
      <c r="X58" s="706"/>
      <c r="Y58" s="707"/>
      <c r="Z58" s="708"/>
      <c r="AA58" s="709"/>
      <c r="AB58" s="694">
        <f>AB56+AB55+AB54+AB38+AB33</f>
        <v>4644</v>
      </c>
      <c r="AC58" s="700"/>
      <c r="AD58" s="694">
        <f>AD56+AD55+AD54+AD38+AD33</f>
        <v>254</v>
      </c>
      <c r="AE58" s="710"/>
      <c r="AF58" s="699">
        <f>AF56+AF55+AF54+AF38+AF33</f>
        <v>4390</v>
      </c>
      <c r="AG58" s="700"/>
      <c r="AH58" s="694">
        <f>AH56+AH55+AH54+AH53</f>
        <v>36</v>
      </c>
      <c r="AI58" s="695"/>
      <c r="AJ58" s="696">
        <f>AJ56+AJ55+AJ54+AJ53</f>
        <v>72</v>
      </c>
      <c r="AK58" s="697"/>
      <c r="AL58" s="692">
        <f>AL56+AL55+AL54+AL38+AL33</f>
        <v>0</v>
      </c>
      <c r="AM58" s="693"/>
      <c r="AN58" s="694">
        <f>AN56+AN55+AN54+AN53</f>
        <v>82</v>
      </c>
      <c r="AO58" s="695"/>
      <c r="AP58" s="696">
        <f>AP56+AP55+AP54+AP53</f>
        <v>890</v>
      </c>
      <c r="AQ58" s="697"/>
      <c r="AR58" s="692">
        <f>AR56+AR55+AR54+AR38+AR33</f>
        <v>15.5</v>
      </c>
      <c r="AS58" s="693"/>
      <c r="AT58" s="694">
        <f>AT56+AT55+AT54+AT53</f>
        <v>70</v>
      </c>
      <c r="AU58" s="695"/>
      <c r="AV58" s="696">
        <f>AV56+AV55+AV54+AV53</f>
        <v>1118</v>
      </c>
      <c r="AW58" s="697"/>
      <c r="AX58" s="692">
        <f>AX56+AX55+AX54+AX38+AX33</f>
        <v>44.5</v>
      </c>
      <c r="AY58" s="693"/>
      <c r="AZ58" s="694">
        <f>AZ56+AZ55+AZ54+AZ53</f>
        <v>50</v>
      </c>
      <c r="BA58" s="695"/>
      <c r="BB58" s="696">
        <f>BB56+BB55+BB54+BB53</f>
        <v>1052</v>
      </c>
      <c r="BC58" s="697"/>
      <c r="BD58" s="692">
        <f>BD56+BD55+BD54+BD38+BD33</f>
        <v>26.5</v>
      </c>
      <c r="BE58" s="693"/>
      <c r="BF58" s="694">
        <f>BF56+BF55+BF54+BF53</f>
        <v>16</v>
      </c>
      <c r="BG58" s="695"/>
      <c r="BH58" s="696">
        <f>BH56+BH55+BH54+BH53</f>
        <v>1258</v>
      </c>
      <c r="BI58" s="697"/>
      <c r="BJ58" s="692">
        <f>BJ56+BJ55+BJ54+BJ38+BJ33</f>
        <v>33.5</v>
      </c>
      <c r="BK58" s="693"/>
      <c r="BL58" s="698"/>
      <c r="BM58" s="698"/>
      <c r="BN58" s="89"/>
      <c r="BO58" s="89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</row>
    <row r="59" spans="1:189" s="31" customFormat="1" ht="5.2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3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4"/>
      <c r="AD59" s="34"/>
      <c r="AE59" s="33"/>
      <c r="AF59" s="33"/>
      <c r="AG59" s="33"/>
      <c r="AH59" s="33"/>
      <c r="AI59" s="33"/>
      <c r="AJ59" s="33"/>
      <c r="AK59" s="32"/>
      <c r="AL59" s="33"/>
      <c r="AM59" s="33"/>
      <c r="AN59" s="33"/>
      <c r="AO59" s="33"/>
      <c r="AP59" s="33"/>
      <c r="AQ59" s="32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82"/>
      <c r="BM59" s="82"/>
      <c r="BN59" s="89"/>
      <c r="BO59" s="89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</row>
    <row r="60" spans="1:189" s="13" customFormat="1" ht="18.75" customHeight="1">
      <c r="A60" s="691" t="s">
        <v>103</v>
      </c>
      <c r="B60" s="691"/>
      <c r="C60" s="691"/>
      <c r="D60" s="691"/>
      <c r="E60" s="691"/>
      <c r="F60" s="691"/>
      <c r="G60" s="691"/>
      <c r="H60" s="691"/>
      <c r="I60" s="691"/>
      <c r="J60" s="691"/>
      <c r="K60" s="691"/>
      <c r="L60" s="691"/>
      <c r="M60" s="691"/>
      <c r="N60" s="691"/>
      <c r="O60" s="691"/>
      <c r="P60" s="691"/>
      <c r="Q60" s="691"/>
      <c r="R60" s="691"/>
      <c r="S60" s="691"/>
      <c r="T60" s="691"/>
      <c r="U60" s="691"/>
      <c r="V60" s="691"/>
      <c r="W60" s="691"/>
      <c r="X60" s="691"/>
      <c r="Y60" s="691"/>
      <c r="Z60" s="691"/>
      <c r="AA60" s="691"/>
      <c r="AB60" s="691"/>
      <c r="AC60" s="691"/>
      <c r="AD60" s="691"/>
      <c r="AE60" s="691"/>
      <c r="AF60" s="691"/>
      <c r="AG60" s="691"/>
      <c r="AH60" s="691"/>
      <c r="AI60" s="691"/>
      <c r="AJ60" s="691"/>
      <c r="AK60" s="691"/>
      <c r="AL60" s="691"/>
      <c r="AM60" s="691"/>
      <c r="AN60" s="691"/>
      <c r="AO60" s="691"/>
      <c r="AP60" s="691"/>
      <c r="AQ60" s="691"/>
      <c r="AR60" s="691"/>
      <c r="AS60" s="691"/>
      <c r="AT60" s="691"/>
      <c r="AU60" s="691"/>
      <c r="AV60" s="691"/>
      <c r="AW60" s="691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</row>
    <row r="61" spans="1:189" s="13" customFormat="1" ht="18.75" customHeight="1">
      <c r="A61" s="13" t="s">
        <v>104</v>
      </c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</row>
    <row r="62" spans="1:68" s="13" customFormat="1" ht="15.75" customHeight="1">
      <c r="A62" s="13" t="s">
        <v>105</v>
      </c>
      <c r="N62" s="13" t="s">
        <v>106</v>
      </c>
      <c r="BP62" s="36"/>
    </row>
    <row r="63" spans="1:68" s="38" customFormat="1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37"/>
    </row>
    <row r="64" spans="1:68" s="38" customFormat="1" ht="18">
      <c r="A64" s="91" t="s">
        <v>107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13" t="s">
        <v>108</v>
      </c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P64" s="37"/>
    </row>
    <row r="65" spans="1:67" s="37" customFormat="1" ht="18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</row>
    <row r="66" spans="1:67" s="37" customFormat="1" ht="18.75" customHeight="1">
      <c r="A66" s="92" t="s">
        <v>109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39"/>
      <c r="M66" s="39"/>
      <c r="N66" s="36" t="s">
        <v>110</v>
      </c>
      <c r="O66" s="39"/>
      <c r="P66" s="39"/>
      <c r="Q66" s="39"/>
      <c r="R66" s="39"/>
      <c r="S66" s="39"/>
      <c r="T66" s="39"/>
      <c r="V66" s="39"/>
      <c r="W66" s="39"/>
      <c r="X66" s="39"/>
      <c r="Y66" s="39"/>
      <c r="Z66" s="39"/>
      <c r="AC66" s="36"/>
      <c r="AD66" s="36"/>
      <c r="AE66" s="36"/>
      <c r="AF66" s="36"/>
      <c r="AG66" s="36"/>
      <c r="AI66" s="36"/>
      <c r="AJ66" s="36"/>
      <c r="AK66" s="36"/>
      <c r="AL66" s="36"/>
      <c r="AM66" s="36"/>
      <c r="AN66" s="36"/>
      <c r="AO66" s="36"/>
      <c r="AP66" s="36"/>
      <c r="AQ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</row>
    <row r="67" spans="1:67" s="37" customFormat="1" ht="6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36"/>
      <c r="Y67" s="39"/>
      <c r="Z67" s="39"/>
      <c r="AC67" s="36"/>
      <c r="AD67" s="36"/>
      <c r="AE67" s="36"/>
      <c r="AF67" s="36"/>
      <c r="AG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</row>
    <row r="68" spans="1:67" s="30" customFormat="1" ht="19.5" customHeight="1">
      <c r="A68" s="36" t="s">
        <v>111</v>
      </c>
      <c r="B68" s="36"/>
      <c r="L68" s="36" t="s">
        <v>112</v>
      </c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</row>
    <row r="69" spans="1:65" s="30" customFormat="1" ht="21" customHeight="1">
      <c r="A69" s="41" t="s">
        <v>113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Y69" s="16"/>
      <c r="Z69" s="16"/>
      <c r="AA69" s="16"/>
      <c r="AB69" s="16"/>
      <c r="AC69" s="16"/>
      <c r="AD69" s="16"/>
      <c r="AE69" s="16"/>
      <c r="AF69" s="16"/>
      <c r="AG69" s="16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</row>
    <row r="70" spans="1:23" s="16" customFormat="1" ht="26.25" customHeight="1">
      <c r="A70" s="13" t="s">
        <v>114</v>
      </c>
      <c r="B70" s="13"/>
      <c r="N70" s="13" t="s">
        <v>115</v>
      </c>
      <c r="W70" s="13" t="s">
        <v>116</v>
      </c>
    </row>
  </sheetData>
  <sheetProtection/>
  <mergeCells count="720">
    <mergeCell ref="A1:O1"/>
    <mergeCell ref="P1:R1"/>
    <mergeCell ref="S1:BH1"/>
    <mergeCell ref="BI1:BO1"/>
    <mergeCell ref="B3:AW3"/>
    <mergeCell ref="B5:F6"/>
    <mergeCell ref="G5:Q6"/>
    <mergeCell ref="R5:AT6"/>
    <mergeCell ref="AU5:BM5"/>
    <mergeCell ref="AU6:BA6"/>
    <mergeCell ref="BB6:BG6"/>
    <mergeCell ref="BH6:BM6"/>
    <mergeCell ref="B7:BM7"/>
    <mergeCell ref="B8:F8"/>
    <mergeCell ref="G8:Q8"/>
    <mergeCell ref="R8:AT8"/>
    <mergeCell ref="AU8:BA8"/>
    <mergeCell ref="BB8:BG8"/>
    <mergeCell ref="BH8:BM8"/>
    <mergeCell ref="B10:F10"/>
    <mergeCell ref="G10:Q10"/>
    <mergeCell ref="R10:AT10"/>
    <mergeCell ref="AU10:BA10"/>
    <mergeCell ref="BB10:BG10"/>
    <mergeCell ref="BH10:BM10"/>
    <mergeCell ref="B9:F9"/>
    <mergeCell ref="G9:Q9"/>
    <mergeCell ref="R9:AT9"/>
    <mergeCell ref="AU9:BA9"/>
    <mergeCell ref="BB9:BG9"/>
    <mergeCell ref="BH9:BM9"/>
    <mergeCell ref="B12:F12"/>
    <mergeCell ref="G12:Q12"/>
    <mergeCell ref="R12:AT12"/>
    <mergeCell ref="AU12:BA12"/>
    <mergeCell ref="BB12:BG12"/>
    <mergeCell ref="BH12:BM12"/>
    <mergeCell ref="B11:F11"/>
    <mergeCell ref="G11:Q11"/>
    <mergeCell ref="R11:AT11"/>
    <mergeCell ref="AU11:BA11"/>
    <mergeCell ref="BB11:BG11"/>
    <mergeCell ref="BH11:BM11"/>
    <mergeCell ref="B14:F14"/>
    <mergeCell ref="G14:Q14"/>
    <mergeCell ref="R14:AT14"/>
    <mergeCell ref="AU14:BA14"/>
    <mergeCell ref="BB14:BG14"/>
    <mergeCell ref="BH14:BM14"/>
    <mergeCell ref="B13:F13"/>
    <mergeCell ref="G13:Q13"/>
    <mergeCell ref="R13:AT13"/>
    <mergeCell ref="AU13:BA13"/>
    <mergeCell ref="BB13:BG13"/>
    <mergeCell ref="BH13:BM13"/>
    <mergeCell ref="B16:BM16"/>
    <mergeCell ref="B17:F17"/>
    <mergeCell ref="G17:Q17"/>
    <mergeCell ref="R17:AT17"/>
    <mergeCell ref="AU17:BA17"/>
    <mergeCell ref="BB17:BG17"/>
    <mergeCell ref="BH17:BM17"/>
    <mergeCell ref="B15:F15"/>
    <mergeCell ref="G15:Q15"/>
    <mergeCell ref="R15:AT15"/>
    <mergeCell ref="AU15:BA15"/>
    <mergeCell ref="BB15:BG15"/>
    <mergeCell ref="BH15:BM15"/>
    <mergeCell ref="B19:F19"/>
    <mergeCell ref="G19:Q19"/>
    <mergeCell ref="R19:AT19"/>
    <mergeCell ref="AU19:BA19"/>
    <mergeCell ref="BB19:BG19"/>
    <mergeCell ref="BH19:BM19"/>
    <mergeCell ref="B18:F18"/>
    <mergeCell ref="G18:Q18"/>
    <mergeCell ref="R18:AT18"/>
    <mergeCell ref="AU18:BA18"/>
    <mergeCell ref="BB18:BG18"/>
    <mergeCell ref="BH18:BM18"/>
    <mergeCell ref="B21:F21"/>
    <mergeCell ref="G21:Q21"/>
    <mergeCell ref="R21:AT21"/>
    <mergeCell ref="AU21:BA21"/>
    <mergeCell ref="BB21:BG21"/>
    <mergeCell ref="BH21:BM21"/>
    <mergeCell ref="B20:F20"/>
    <mergeCell ref="G20:Q20"/>
    <mergeCell ref="R20:AT20"/>
    <mergeCell ref="AU20:BA20"/>
    <mergeCell ref="BB20:BG20"/>
    <mergeCell ref="BH20:BM20"/>
    <mergeCell ref="B23:F23"/>
    <mergeCell ref="G23:N23"/>
    <mergeCell ref="R23:AT23"/>
    <mergeCell ref="AU23:BA23"/>
    <mergeCell ref="BB23:BG23"/>
    <mergeCell ref="BH23:BM23"/>
    <mergeCell ref="B22:F22"/>
    <mergeCell ref="G22:Q22"/>
    <mergeCell ref="R22:AT22"/>
    <mergeCell ref="AU22:BA22"/>
    <mergeCell ref="BB22:BG22"/>
    <mergeCell ref="BH22:BM22"/>
    <mergeCell ref="AT29:AU31"/>
    <mergeCell ref="AV29:AW31"/>
    <mergeCell ref="AX29:AY31"/>
    <mergeCell ref="A27:B31"/>
    <mergeCell ref="C27:W31"/>
    <mergeCell ref="BN32:BO32"/>
    <mergeCell ref="AZ28:BE28"/>
    <mergeCell ref="BF28:BK28"/>
    <mergeCell ref="BL28:BM28"/>
    <mergeCell ref="X29:Y31"/>
    <mergeCell ref="Z29:AA31"/>
    <mergeCell ref="AD29:AE31"/>
    <mergeCell ref="AF29:AG31"/>
    <mergeCell ref="AH29:AI31"/>
    <mergeCell ref="AJ29:AK31"/>
    <mergeCell ref="AL29:AM31"/>
    <mergeCell ref="X27:AA28"/>
    <mergeCell ref="AB27:AG27"/>
    <mergeCell ref="AB28:AC31"/>
    <mergeCell ref="AD28:AG28"/>
    <mergeCell ref="AH28:AM28"/>
    <mergeCell ref="AN28:AS28"/>
    <mergeCell ref="AT28:AY28"/>
    <mergeCell ref="BL29:BM31"/>
    <mergeCell ref="AP33:AQ33"/>
    <mergeCell ref="AR33:AS33"/>
    <mergeCell ref="AT33:AU33"/>
    <mergeCell ref="AV33:AW33"/>
    <mergeCell ref="AX33:AY33"/>
    <mergeCell ref="AZ33:BA33"/>
    <mergeCell ref="BN31:BO31"/>
    <mergeCell ref="A32:B32"/>
    <mergeCell ref="C32:W32"/>
    <mergeCell ref="X32:Y32"/>
    <mergeCell ref="Z32:AA32"/>
    <mergeCell ref="AB32:AC32"/>
    <mergeCell ref="AD32:AE32"/>
    <mergeCell ref="AF32:AG32"/>
    <mergeCell ref="AH32:AI32"/>
    <mergeCell ref="AZ29:BA31"/>
    <mergeCell ref="BB29:BC31"/>
    <mergeCell ref="BD29:BE31"/>
    <mergeCell ref="BF29:BG31"/>
    <mergeCell ref="BH29:BI31"/>
    <mergeCell ref="BJ29:BK31"/>
    <mergeCell ref="AN29:AO31"/>
    <mergeCell ref="AP29:AQ31"/>
    <mergeCell ref="AR29:AS31"/>
    <mergeCell ref="BB32:BC32"/>
    <mergeCell ref="BD32:BE32"/>
    <mergeCell ref="BF32:BG32"/>
    <mergeCell ref="AJ32:AK32"/>
    <mergeCell ref="AL32:AM32"/>
    <mergeCell ref="AN32:AO32"/>
    <mergeCell ref="AP32:AQ32"/>
    <mergeCell ref="AR32:AS32"/>
    <mergeCell ref="AT32:AU32"/>
    <mergeCell ref="AV32:AW32"/>
    <mergeCell ref="AX32:AY32"/>
    <mergeCell ref="AZ32:BA32"/>
    <mergeCell ref="BH32:BI32"/>
    <mergeCell ref="BJ32:BK32"/>
    <mergeCell ref="BL32:BM32"/>
    <mergeCell ref="BD33:BE33"/>
    <mergeCell ref="BF33:BG33"/>
    <mergeCell ref="BH33:BI33"/>
    <mergeCell ref="BJ33:BK33"/>
    <mergeCell ref="BL33:BM33"/>
    <mergeCell ref="BN33:BO33"/>
    <mergeCell ref="BB33:BC33"/>
    <mergeCell ref="AF34:AG34"/>
    <mergeCell ref="AH34:AI34"/>
    <mergeCell ref="AJ34:AK34"/>
    <mergeCell ref="AL34:AM34"/>
    <mergeCell ref="AN34:AO34"/>
    <mergeCell ref="AP34:AQ34"/>
    <mergeCell ref="A34:B34"/>
    <mergeCell ref="C34:W34"/>
    <mergeCell ref="X34:Y34"/>
    <mergeCell ref="Z34:AA34"/>
    <mergeCell ref="AB34:AC34"/>
    <mergeCell ref="AD34:AE34"/>
    <mergeCell ref="A33:B33"/>
    <mergeCell ref="C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BD34:BE34"/>
    <mergeCell ref="BF34:BG34"/>
    <mergeCell ref="BH34:BI34"/>
    <mergeCell ref="BJ34:BK34"/>
    <mergeCell ref="BL34:BM34"/>
    <mergeCell ref="BN34:BO34"/>
    <mergeCell ref="AT34:AU34"/>
    <mergeCell ref="AV34:AW34"/>
    <mergeCell ref="AX34:AY34"/>
    <mergeCell ref="AZ34:BA34"/>
    <mergeCell ref="BB34:BC34"/>
    <mergeCell ref="AF35:AG36"/>
    <mergeCell ref="AH35:AI36"/>
    <mergeCell ref="AJ35:AK36"/>
    <mergeCell ref="AL35:AM36"/>
    <mergeCell ref="AN35:AO36"/>
    <mergeCell ref="AP35:AQ36"/>
    <mergeCell ref="A35:B36"/>
    <mergeCell ref="C35:W36"/>
    <mergeCell ref="X35:Y36"/>
    <mergeCell ref="Z35:AA36"/>
    <mergeCell ref="AB35:AC36"/>
    <mergeCell ref="AD35:AE36"/>
    <mergeCell ref="BD35:BE36"/>
    <mergeCell ref="BF35:BG36"/>
    <mergeCell ref="BH35:BI36"/>
    <mergeCell ref="BJ35:BK36"/>
    <mergeCell ref="BL35:BM36"/>
    <mergeCell ref="BN35:BO35"/>
    <mergeCell ref="BN36:BO36"/>
    <mergeCell ref="AT35:AU36"/>
    <mergeCell ref="AV35:AW36"/>
    <mergeCell ref="AX35:AY36"/>
    <mergeCell ref="AZ35:BA36"/>
    <mergeCell ref="BB35:BC36"/>
    <mergeCell ref="AF37:AG37"/>
    <mergeCell ref="AH37:AI37"/>
    <mergeCell ref="AJ37:AK37"/>
    <mergeCell ref="AL37:AM37"/>
    <mergeCell ref="AN37:AO37"/>
    <mergeCell ref="AP37:AQ37"/>
    <mergeCell ref="A37:B37"/>
    <mergeCell ref="C37:W37"/>
    <mergeCell ref="X37:Y37"/>
    <mergeCell ref="Z37:AA37"/>
    <mergeCell ref="AB37:AC37"/>
    <mergeCell ref="AD37:AE37"/>
    <mergeCell ref="BD37:BE37"/>
    <mergeCell ref="BF37:BG37"/>
    <mergeCell ref="BH37:BI37"/>
    <mergeCell ref="BJ37:BK37"/>
    <mergeCell ref="BL37:BM37"/>
    <mergeCell ref="BN37:BO37"/>
    <mergeCell ref="AR37:AS37"/>
    <mergeCell ref="AT37:AU37"/>
    <mergeCell ref="AV37:AW37"/>
    <mergeCell ref="AX37:AY37"/>
    <mergeCell ref="AZ37:BA37"/>
    <mergeCell ref="BB37:BC37"/>
    <mergeCell ref="AF38:AG38"/>
    <mergeCell ref="AH38:AI38"/>
    <mergeCell ref="AJ38:AK38"/>
    <mergeCell ref="AL38:AM38"/>
    <mergeCell ref="AN38:AO38"/>
    <mergeCell ref="AP38:AQ38"/>
    <mergeCell ref="A38:B38"/>
    <mergeCell ref="C38:W38"/>
    <mergeCell ref="X38:Y38"/>
    <mergeCell ref="Z38:AA38"/>
    <mergeCell ref="AB38:AC38"/>
    <mergeCell ref="AD38:AE38"/>
    <mergeCell ref="BD38:BE38"/>
    <mergeCell ref="BF38:BG38"/>
    <mergeCell ref="BH38:BI38"/>
    <mergeCell ref="BJ38:BK38"/>
    <mergeCell ref="BL38:BM38"/>
    <mergeCell ref="BN38:BO38"/>
    <mergeCell ref="AR38:AS38"/>
    <mergeCell ref="AT38:AU38"/>
    <mergeCell ref="AV38:AW38"/>
    <mergeCell ref="AX38:AY38"/>
    <mergeCell ref="AZ38:BA38"/>
    <mergeCell ref="BB38:BC38"/>
    <mergeCell ref="AF39:AG39"/>
    <mergeCell ref="AH39:AI39"/>
    <mergeCell ref="AJ39:AK39"/>
    <mergeCell ref="AL39:AM39"/>
    <mergeCell ref="AN39:AO39"/>
    <mergeCell ref="AP39:AQ39"/>
    <mergeCell ref="A39:B39"/>
    <mergeCell ref="C39:W39"/>
    <mergeCell ref="X39:Y39"/>
    <mergeCell ref="Z39:AA39"/>
    <mergeCell ref="AB39:AC39"/>
    <mergeCell ref="AD39:AE39"/>
    <mergeCell ref="BD39:BE39"/>
    <mergeCell ref="BF39:BG39"/>
    <mergeCell ref="BH39:BI39"/>
    <mergeCell ref="BJ39:BK39"/>
    <mergeCell ref="BL39:BM39"/>
    <mergeCell ref="BN39:BO39"/>
    <mergeCell ref="AR39:AS39"/>
    <mergeCell ref="AT39:AU39"/>
    <mergeCell ref="AV39:AW39"/>
    <mergeCell ref="AX39:AY39"/>
    <mergeCell ref="AZ39:BA39"/>
    <mergeCell ref="BB39:BC39"/>
    <mergeCell ref="AL40:AM41"/>
    <mergeCell ref="AN40:AO41"/>
    <mergeCell ref="AP40:AQ41"/>
    <mergeCell ref="A40:B41"/>
    <mergeCell ref="C40:W41"/>
    <mergeCell ref="X40:Y41"/>
    <mergeCell ref="Z40:AA41"/>
    <mergeCell ref="AB40:AC41"/>
    <mergeCell ref="AD40:AE41"/>
    <mergeCell ref="BN40:BO40"/>
    <mergeCell ref="BN41:BO41"/>
    <mergeCell ref="A42:B42"/>
    <mergeCell ref="C42:W42"/>
    <mergeCell ref="X42:Y42"/>
    <mergeCell ref="Z42:AA42"/>
    <mergeCell ref="AB42:AC42"/>
    <mergeCell ref="AD42:AE42"/>
    <mergeCell ref="AF42:AG42"/>
    <mergeCell ref="AH42:AI42"/>
    <mergeCell ref="BD40:BE41"/>
    <mergeCell ref="BF40:BG41"/>
    <mergeCell ref="BH40:BI41"/>
    <mergeCell ref="BJ40:BK41"/>
    <mergeCell ref="BL40:BM41"/>
    <mergeCell ref="AR40:AS41"/>
    <mergeCell ref="AT40:AU41"/>
    <mergeCell ref="AV40:AW41"/>
    <mergeCell ref="AX40:AY41"/>
    <mergeCell ref="AZ40:BA41"/>
    <mergeCell ref="BB40:BC41"/>
    <mergeCell ref="AF40:AG41"/>
    <mergeCell ref="AH40:AI41"/>
    <mergeCell ref="AJ40:AK41"/>
    <mergeCell ref="BB42:BC42"/>
    <mergeCell ref="BD42:BE42"/>
    <mergeCell ref="BF42:BG42"/>
    <mergeCell ref="AJ42:AK42"/>
    <mergeCell ref="AL42:AM42"/>
    <mergeCell ref="AN42:AO42"/>
    <mergeCell ref="AP42:AQ42"/>
    <mergeCell ref="AR42:AS42"/>
    <mergeCell ref="AT42:AU42"/>
    <mergeCell ref="A43:B43"/>
    <mergeCell ref="C43:W43"/>
    <mergeCell ref="X43:Y43"/>
    <mergeCell ref="Z43:AA43"/>
    <mergeCell ref="AB43:AC43"/>
    <mergeCell ref="AD43:AE43"/>
    <mergeCell ref="AV42:AW42"/>
    <mergeCell ref="AX42:AY42"/>
    <mergeCell ref="AZ42:BA42"/>
    <mergeCell ref="AF43:AG43"/>
    <mergeCell ref="AH43:AI43"/>
    <mergeCell ref="AJ43:AK43"/>
    <mergeCell ref="AL43:AM43"/>
    <mergeCell ref="AN43:AO43"/>
    <mergeCell ref="BH42:BI42"/>
    <mergeCell ref="BJ42:BK42"/>
    <mergeCell ref="BL42:BM42"/>
    <mergeCell ref="BD43:BE43"/>
    <mergeCell ref="BF43:BG43"/>
    <mergeCell ref="BH43:BI43"/>
    <mergeCell ref="BJ43:BK43"/>
    <mergeCell ref="BL43:BM43"/>
    <mergeCell ref="BN42:BO42"/>
    <mergeCell ref="BN43:BO43"/>
    <mergeCell ref="AR43:AS43"/>
    <mergeCell ref="AT43:AU43"/>
    <mergeCell ref="AV43:AW43"/>
    <mergeCell ref="AX43:AY43"/>
    <mergeCell ref="AZ43:BA43"/>
    <mergeCell ref="BB43:BC43"/>
    <mergeCell ref="AF44:AG44"/>
    <mergeCell ref="AH44:AI44"/>
    <mergeCell ref="AJ44:AK44"/>
    <mergeCell ref="AL44:AM44"/>
    <mergeCell ref="AN44:AO44"/>
    <mergeCell ref="AP44:AQ44"/>
    <mergeCell ref="BJ44:BK44"/>
    <mergeCell ref="BL44:BM44"/>
    <mergeCell ref="BN44:BO44"/>
    <mergeCell ref="AP43:AQ43"/>
    <mergeCell ref="A44:B44"/>
    <mergeCell ref="C44:W44"/>
    <mergeCell ref="X44:Y44"/>
    <mergeCell ref="Z44:AA44"/>
    <mergeCell ref="AB44:AC44"/>
    <mergeCell ref="AD44:AE44"/>
    <mergeCell ref="BD44:BE44"/>
    <mergeCell ref="BF44:BG44"/>
    <mergeCell ref="BH44:BI44"/>
    <mergeCell ref="AR44:AS44"/>
    <mergeCell ref="AT44:AU44"/>
    <mergeCell ref="AV44:AW44"/>
    <mergeCell ref="AX44:AY44"/>
    <mergeCell ref="AZ44:BA44"/>
    <mergeCell ref="BB44:BC44"/>
    <mergeCell ref="AF45:AG45"/>
    <mergeCell ref="AH45:AI45"/>
    <mergeCell ref="AJ45:AK45"/>
    <mergeCell ref="AL45:AM45"/>
    <mergeCell ref="AN45:AO45"/>
    <mergeCell ref="AP45:AQ45"/>
    <mergeCell ref="A45:B45"/>
    <mergeCell ref="C45:W45"/>
    <mergeCell ref="X45:Y45"/>
    <mergeCell ref="Z45:AA45"/>
    <mergeCell ref="AB45:AC45"/>
    <mergeCell ref="AD45:AE45"/>
    <mergeCell ref="BD45:BE45"/>
    <mergeCell ref="BF45:BG45"/>
    <mergeCell ref="BH45:BI45"/>
    <mergeCell ref="BJ45:BK45"/>
    <mergeCell ref="BL45:BM45"/>
    <mergeCell ref="BN45:BO45"/>
    <mergeCell ref="AR45:AS45"/>
    <mergeCell ref="AT45:AU45"/>
    <mergeCell ref="AV45:AW45"/>
    <mergeCell ref="AX45:AY45"/>
    <mergeCell ref="AZ45:BA45"/>
    <mergeCell ref="BB45:BC45"/>
    <mergeCell ref="AF46:AG46"/>
    <mergeCell ref="AH46:AI46"/>
    <mergeCell ref="AJ46:AK46"/>
    <mergeCell ref="AL46:AM46"/>
    <mergeCell ref="AN46:AO46"/>
    <mergeCell ref="AP46:AQ46"/>
    <mergeCell ref="A46:B46"/>
    <mergeCell ref="C46:W46"/>
    <mergeCell ref="X46:Y46"/>
    <mergeCell ref="Z46:AA46"/>
    <mergeCell ref="AB46:AC46"/>
    <mergeCell ref="AD46:AE46"/>
    <mergeCell ref="BD46:BE46"/>
    <mergeCell ref="BF46:BG46"/>
    <mergeCell ref="BH46:BI46"/>
    <mergeCell ref="BJ46:BK46"/>
    <mergeCell ref="BL46:BM46"/>
    <mergeCell ref="BN46:BO46"/>
    <mergeCell ref="AR46:AS46"/>
    <mergeCell ref="AT46:AU46"/>
    <mergeCell ref="AV46:AW46"/>
    <mergeCell ref="AX46:AY46"/>
    <mergeCell ref="AZ46:BA46"/>
    <mergeCell ref="BB46:BC46"/>
    <mergeCell ref="AF47:AG47"/>
    <mergeCell ref="AH47:AI47"/>
    <mergeCell ref="AJ47:AK47"/>
    <mergeCell ref="AL47:AM47"/>
    <mergeCell ref="AN47:AO47"/>
    <mergeCell ref="AP47:AQ47"/>
    <mergeCell ref="A47:B47"/>
    <mergeCell ref="C47:W47"/>
    <mergeCell ref="X47:Y47"/>
    <mergeCell ref="Z47:AA47"/>
    <mergeCell ref="AB47:AC47"/>
    <mergeCell ref="AD47:AE47"/>
    <mergeCell ref="BD47:BE47"/>
    <mergeCell ref="BF47:BG47"/>
    <mergeCell ref="BH47:BI47"/>
    <mergeCell ref="BJ47:BK47"/>
    <mergeCell ref="BL47:BM47"/>
    <mergeCell ref="BN47:BO47"/>
    <mergeCell ref="AR47:AS47"/>
    <mergeCell ref="AT47:AU47"/>
    <mergeCell ref="AV47:AW47"/>
    <mergeCell ref="AX47:AY47"/>
    <mergeCell ref="AZ47:BA47"/>
    <mergeCell ref="BB47:BC47"/>
    <mergeCell ref="AF48:AG48"/>
    <mergeCell ref="AH48:AI48"/>
    <mergeCell ref="AJ48:AK48"/>
    <mergeCell ref="AL48:AM48"/>
    <mergeCell ref="AN48:AO48"/>
    <mergeCell ref="AP48:AQ48"/>
    <mergeCell ref="A48:B48"/>
    <mergeCell ref="C48:W48"/>
    <mergeCell ref="X48:Y48"/>
    <mergeCell ref="Z48:AA48"/>
    <mergeCell ref="AB48:AC48"/>
    <mergeCell ref="AD48:AE48"/>
    <mergeCell ref="BD48:BE48"/>
    <mergeCell ref="BF48:BG48"/>
    <mergeCell ref="BH48:BI48"/>
    <mergeCell ref="BJ48:BK48"/>
    <mergeCell ref="BL48:BM48"/>
    <mergeCell ref="BN48:BO48"/>
    <mergeCell ref="AR48:AS48"/>
    <mergeCell ref="AT48:AU48"/>
    <mergeCell ref="AV48:AW48"/>
    <mergeCell ref="AX48:AY48"/>
    <mergeCell ref="AZ48:BA48"/>
    <mergeCell ref="BB48:BC48"/>
    <mergeCell ref="AF49:AG49"/>
    <mergeCell ref="AH49:AI49"/>
    <mergeCell ref="AJ49:AK49"/>
    <mergeCell ref="AL49:AM49"/>
    <mergeCell ref="AN49:AO49"/>
    <mergeCell ref="AP49:AQ49"/>
    <mergeCell ref="A49:B49"/>
    <mergeCell ref="C49:W49"/>
    <mergeCell ref="X49:Y49"/>
    <mergeCell ref="Z49:AA49"/>
    <mergeCell ref="AB49:AC49"/>
    <mergeCell ref="AD49:AE49"/>
    <mergeCell ref="BD49:BE49"/>
    <mergeCell ref="BF49:BG49"/>
    <mergeCell ref="BH49:BI49"/>
    <mergeCell ref="BJ49:BK49"/>
    <mergeCell ref="BL49:BM49"/>
    <mergeCell ref="BN49:BO49"/>
    <mergeCell ref="AR49:AS49"/>
    <mergeCell ref="AT49:AU49"/>
    <mergeCell ref="AV49:AW49"/>
    <mergeCell ref="AX49:AY49"/>
    <mergeCell ref="AZ49:BA49"/>
    <mergeCell ref="BB49:BC49"/>
    <mergeCell ref="AF50:AG50"/>
    <mergeCell ref="AH50:AI50"/>
    <mergeCell ref="AJ50:AK50"/>
    <mergeCell ref="AL50:AM50"/>
    <mergeCell ref="AN50:AO50"/>
    <mergeCell ref="AP50:AQ50"/>
    <mergeCell ref="A50:B50"/>
    <mergeCell ref="C50:W50"/>
    <mergeCell ref="X50:Y50"/>
    <mergeCell ref="Z50:AA50"/>
    <mergeCell ref="AB50:AC50"/>
    <mergeCell ref="AD50:AE50"/>
    <mergeCell ref="BD50:BE50"/>
    <mergeCell ref="BF50:BG50"/>
    <mergeCell ref="BH50:BI50"/>
    <mergeCell ref="BJ50:BK50"/>
    <mergeCell ref="BL50:BM50"/>
    <mergeCell ref="BN50:BO50"/>
    <mergeCell ref="AR50:AS50"/>
    <mergeCell ref="AT50:AU50"/>
    <mergeCell ref="AV50:AW50"/>
    <mergeCell ref="AX50:AY50"/>
    <mergeCell ref="AZ50:BA50"/>
    <mergeCell ref="BB50:BC50"/>
    <mergeCell ref="AF51:AG51"/>
    <mergeCell ref="AH51:AI51"/>
    <mergeCell ref="AJ51:AK51"/>
    <mergeCell ref="AL51:AM51"/>
    <mergeCell ref="AN51:AO51"/>
    <mergeCell ref="AP51:AQ51"/>
    <mergeCell ref="A51:B51"/>
    <mergeCell ref="C51:W51"/>
    <mergeCell ref="X51:Y51"/>
    <mergeCell ref="Z51:AA51"/>
    <mergeCell ref="AB51:AC51"/>
    <mergeCell ref="AD51:AE51"/>
    <mergeCell ref="BD51:BE51"/>
    <mergeCell ref="BF51:BG51"/>
    <mergeCell ref="BH51:BI51"/>
    <mergeCell ref="BJ51:BK51"/>
    <mergeCell ref="BL51:BM51"/>
    <mergeCell ref="BN51:BO51"/>
    <mergeCell ref="AR51:AS51"/>
    <mergeCell ref="AT51:AU51"/>
    <mergeCell ref="AV51:AW51"/>
    <mergeCell ref="AX51:AY51"/>
    <mergeCell ref="AZ51:BA51"/>
    <mergeCell ref="BB51:BC51"/>
    <mergeCell ref="AF52:AG52"/>
    <mergeCell ref="AH52:AI52"/>
    <mergeCell ref="AJ52:AK52"/>
    <mergeCell ref="AL52:AM52"/>
    <mergeCell ref="AN52:AO52"/>
    <mergeCell ref="AP52:AQ52"/>
    <mergeCell ref="A52:B52"/>
    <mergeCell ref="C52:W52"/>
    <mergeCell ref="X52:Y52"/>
    <mergeCell ref="Z52:AA52"/>
    <mergeCell ref="AB52:AC52"/>
    <mergeCell ref="AD52:AE52"/>
    <mergeCell ref="BD52:BE52"/>
    <mergeCell ref="BF52:BG52"/>
    <mergeCell ref="BH52:BI52"/>
    <mergeCell ref="BJ52:BK52"/>
    <mergeCell ref="BL52:BM52"/>
    <mergeCell ref="BN52:BO52"/>
    <mergeCell ref="AR52:AS52"/>
    <mergeCell ref="AT52:AU52"/>
    <mergeCell ref="AV52:AW52"/>
    <mergeCell ref="AX52:AY52"/>
    <mergeCell ref="AZ52:BA52"/>
    <mergeCell ref="BB52:BC52"/>
    <mergeCell ref="A54:B54"/>
    <mergeCell ref="C54:W54"/>
    <mergeCell ref="X54:Y54"/>
    <mergeCell ref="Z54:AA54"/>
    <mergeCell ref="AB54:AC54"/>
    <mergeCell ref="AT53:AU53"/>
    <mergeCell ref="AV53:AW53"/>
    <mergeCell ref="AX53:AY53"/>
    <mergeCell ref="AZ53:BA53"/>
    <mergeCell ref="AH53:AI53"/>
    <mergeCell ref="AJ53:AK53"/>
    <mergeCell ref="AL53:AM53"/>
    <mergeCell ref="AN53:AO53"/>
    <mergeCell ref="AP53:AQ53"/>
    <mergeCell ref="AR53:AS53"/>
    <mergeCell ref="A53:W53"/>
    <mergeCell ref="X53:Y53"/>
    <mergeCell ref="Z53:AA53"/>
    <mergeCell ref="AB53:AC53"/>
    <mergeCell ref="AD53:AE53"/>
    <mergeCell ref="AF53:AG53"/>
    <mergeCell ref="AH54:AI54"/>
    <mergeCell ref="AJ54:AK54"/>
    <mergeCell ref="AL54:AM54"/>
    <mergeCell ref="AN54:AO54"/>
    <mergeCell ref="BF53:BG53"/>
    <mergeCell ref="BH53:BI53"/>
    <mergeCell ref="BJ53:BK53"/>
    <mergeCell ref="BL53:BM53"/>
    <mergeCell ref="BN53:BO53"/>
    <mergeCell ref="BB53:BC53"/>
    <mergeCell ref="BD53:BE53"/>
    <mergeCell ref="BN54:BO54"/>
    <mergeCell ref="BB54:BC54"/>
    <mergeCell ref="BD54:BE54"/>
    <mergeCell ref="BF54:BG54"/>
    <mergeCell ref="BH54:BI54"/>
    <mergeCell ref="BJ54:BK54"/>
    <mergeCell ref="BL54:BM54"/>
    <mergeCell ref="AP54:AQ54"/>
    <mergeCell ref="AR54:AS54"/>
    <mergeCell ref="AT54:AU54"/>
    <mergeCell ref="AV54:AW54"/>
    <mergeCell ref="AX54:AY54"/>
    <mergeCell ref="AZ54:BA54"/>
    <mergeCell ref="A55:B55"/>
    <mergeCell ref="C55:W55"/>
    <mergeCell ref="X55:Y55"/>
    <mergeCell ref="Z55:AA55"/>
    <mergeCell ref="AB55:AC55"/>
    <mergeCell ref="AD55:AE55"/>
    <mergeCell ref="AF55:AG55"/>
    <mergeCell ref="AH55:AI55"/>
    <mergeCell ref="AJ55:AK55"/>
    <mergeCell ref="AD54:AE54"/>
    <mergeCell ref="AF54:AG54"/>
    <mergeCell ref="BJ55:BK55"/>
    <mergeCell ref="BL55:BM55"/>
    <mergeCell ref="BN55:BO55"/>
    <mergeCell ref="A56:B56"/>
    <mergeCell ref="C56:W56"/>
    <mergeCell ref="X56:Y56"/>
    <mergeCell ref="Z56:AA56"/>
    <mergeCell ref="AB56:AC56"/>
    <mergeCell ref="AD56:AE56"/>
    <mergeCell ref="AF56:AG56"/>
    <mergeCell ref="AX55:AY55"/>
    <mergeCell ref="AZ55:BA55"/>
    <mergeCell ref="BB55:BC55"/>
    <mergeCell ref="BD55:BE55"/>
    <mergeCell ref="BF55:BG55"/>
    <mergeCell ref="BH55:BI55"/>
    <mergeCell ref="AL55:AM55"/>
    <mergeCell ref="AN55:AO55"/>
    <mergeCell ref="AP55:AQ55"/>
    <mergeCell ref="AR55:AS55"/>
    <mergeCell ref="AT55:AU55"/>
    <mergeCell ref="AV55:AW55"/>
    <mergeCell ref="BJ56:BK56"/>
    <mergeCell ref="BL56:BM56"/>
    <mergeCell ref="BN56:BO56"/>
    <mergeCell ref="BN57:BO57"/>
    <mergeCell ref="AT56:AU56"/>
    <mergeCell ref="AV56:AW56"/>
    <mergeCell ref="AX56:AY56"/>
    <mergeCell ref="AZ56:BA56"/>
    <mergeCell ref="BB56:BC56"/>
    <mergeCell ref="BD56:BE56"/>
    <mergeCell ref="AP58:AQ58"/>
    <mergeCell ref="A58:B58"/>
    <mergeCell ref="C58:W58"/>
    <mergeCell ref="X58:Y58"/>
    <mergeCell ref="Z58:AA58"/>
    <mergeCell ref="AB58:AC58"/>
    <mergeCell ref="AD58:AE58"/>
    <mergeCell ref="BF56:BG56"/>
    <mergeCell ref="BH56:BI56"/>
    <mergeCell ref="AH56:AI56"/>
    <mergeCell ref="AJ56:AK56"/>
    <mergeCell ref="AL56:AM56"/>
    <mergeCell ref="AN56:AO56"/>
    <mergeCell ref="AP56:AQ56"/>
    <mergeCell ref="AR56:AS56"/>
    <mergeCell ref="AR35:AS36"/>
    <mergeCell ref="AR34:AS34"/>
    <mergeCell ref="AH27:BK27"/>
    <mergeCell ref="BN59:BO59"/>
    <mergeCell ref="A60:AW60"/>
    <mergeCell ref="A64:R64"/>
    <mergeCell ref="A66:K66"/>
    <mergeCell ref="BD58:BE58"/>
    <mergeCell ref="BF58:BG58"/>
    <mergeCell ref="BH58:BI58"/>
    <mergeCell ref="BJ58:BK58"/>
    <mergeCell ref="BL58:BM58"/>
    <mergeCell ref="BN58:BO58"/>
    <mergeCell ref="AR58:AS58"/>
    <mergeCell ref="AT58:AU58"/>
    <mergeCell ref="AV58:AW58"/>
    <mergeCell ref="AX58:AY58"/>
    <mergeCell ref="AZ58:BA58"/>
    <mergeCell ref="BB58:BC58"/>
    <mergeCell ref="AF58:AG58"/>
    <mergeCell ref="AH58:AI58"/>
    <mergeCell ref="AJ58:AK58"/>
    <mergeCell ref="AL58:AM58"/>
    <mergeCell ref="AN58:AO58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60" r:id="rId2"/>
  <ignoredErrors>
    <ignoredError sqref="A40:B43" twoDigitTextYear="1"/>
    <ignoredError sqref="AD53:AG53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BP61"/>
  <sheetViews>
    <sheetView view="pageBreakPreview" zoomScale="80" zoomScaleNormal="75" zoomScaleSheetLayoutView="80" zoomScalePageLayoutView="0" workbookViewId="0" topLeftCell="A28">
      <selection activeCell="U39" sqref="U39:V39"/>
    </sheetView>
  </sheetViews>
  <sheetFormatPr defaultColWidth="8.875" defaultRowHeight="12.75"/>
  <cols>
    <col min="1" max="39" width="3.625" style="0" customWidth="1"/>
    <col min="40" max="40" width="4.875" style="0" customWidth="1"/>
    <col min="41" max="45" width="3.625" style="0" customWidth="1"/>
    <col min="46" max="46" width="4.875" style="0" customWidth="1"/>
    <col min="47" max="51" width="3.625" style="0" customWidth="1"/>
    <col min="52" max="52" width="4.50390625" style="0" customWidth="1"/>
    <col min="53" max="57" width="3.625" style="0" customWidth="1"/>
    <col min="58" max="62" width="4.875" style="0" customWidth="1"/>
    <col min="63" max="65" width="3.625" style="0" customWidth="1"/>
  </cols>
  <sheetData>
    <row r="1" spans="1:65" s="1" customFormat="1" ht="285" customHeight="1">
      <c r="A1" s="1075" t="s">
        <v>117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  <c r="M1" s="1075"/>
      <c r="N1" s="1075"/>
      <c r="O1" s="1075"/>
      <c r="P1" s="467" t="s">
        <v>118</v>
      </c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7"/>
      <c r="AT1" s="467"/>
      <c r="AU1" s="467"/>
      <c r="AV1" s="467"/>
      <c r="AW1" s="467"/>
      <c r="AX1" s="467"/>
      <c r="AY1" s="467"/>
      <c r="AZ1" s="1076"/>
      <c r="BA1" s="1076"/>
      <c r="BB1" s="1076"/>
      <c r="BC1" s="1076"/>
      <c r="BD1" s="1076"/>
      <c r="BE1" s="1076"/>
      <c r="BF1" s="1076"/>
      <c r="BG1" s="1076"/>
      <c r="BH1" s="1076"/>
      <c r="BI1" s="42"/>
      <c r="BJ1" s="42"/>
      <c r="BK1" s="43"/>
      <c r="BL1" s="43"/>
      <c r="BM1" s="43"/>
    </row>
    <row r="2" spans="1:65" s="5" customFormat="1" ht="18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3"/>
      <c r="BL2" s="3"/>
      <c r="BM2" s="4"/>
    </row>
    <row r="3" spans="1:62" s="5" customFormat="1" ht="21">
      <c r="A3" s="46"/>
      <c r="B3" s="1077" t="s">
        <v>2</v>
      </c>
      <c r="C3" s="1077"/>
      <c r="D3" s="1077"/>
      <c r="E3" s="1077"/>
      <c r="F3" s="1077"/>
      <c r="G3" s="1077"/>
      <c r="H3" s="1077"/>
      <c r="I3" s="1077"/>
      <c r="J3" s="1077"/>
      <c r="K3" s="1077"/>
      <c r="L3" s="1077"/>
      <c r="M3" s="1077"/>
      <c r="N3" s="1077"/>
      <c r="O3" s="1077"/>
      <c r="P3" s="1077"/>
      <c r="Q3" s="1077"/>
      <c r="R3" s="1077"/>
      <c r="S3" s="1077"/>
      <c r="T3" s="1077"/>
      <c r="U3" s="1077"/>
      <c r="V3" s="1077"/>
      <c r="W3" s="1077"/>
      <c r="X3" s="1077"/>
      <c r="Y3" s="1077"/>
      <c r="Z3" s="1077"/>
      <c r="AA3" s="1077"/>
      <c r="AB3" s="1077"/>
      <c r="AC3" s="1077"/>
      <c r="AD3" s="1077"/>
      <c r="AE3" s="1077"/>
      <c r="AF3" s="1077"/>
      <c r="AG3" s="1077"/>
      <c r="AH3" s="1077"/>
      <c r="AI3" s="1077"/>
      <c r="AJ3" s="1077"/>
      <c r="AK3" s="1077"/>
      <c r="AL3" s="1077"/>
      <c r="AM3" s="1077"/>
      <c r="AN3" s="1077"/>
      <c r="AO3" s="45"/>
      <c r="AP3" s="45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</row>
    <row r="4" spans="1:65" s="5" customFormat="1" ht="18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3"/>
      <c r="BL4" s="3"/>
      <c r="BM4" s="4"/>
    </row>
    <row r="5" spans="1:62" s="5" customFormat="1" ht="29.25" customHeight="1">
      <c r="A5" s="44"/>
      <c r="B5" s="1078" t="s">
        <v>3</v>
      </c>
      <c r="C5" s="1079"/>
      <c r="D5" s="1079"/>
      <c r="E5" s="1079"/>
      <c r="F5" s="1080"/>
      <c r="G5" s="1078" t="s">
        <v>4</v>
      </c>
      <c r="H5" s="1084"/>
      <c r="I5" s="1084"/>
      <c r="J5" s="1084"/>
      <c r="K5" s="1084"/>
      <c r="L5" s="1084"/>
      <c r="M5" s="1084"/>
      <c r="N5" s="1085"/>
      <c r="O5" s="1087" t="s">
        <v>5</v>
      </c>
      <c r="P5" s="1088"/>
      <c r="Q5" s="1088"/>
      <c r="R5" s="1088"/>
      <c r="S5" s="1088"/>
      <c r="T5" s="1088"/>
      <c r="U5" s="1088"/>
      <c r="V5" s="1088"/>
      <c r="W5" s="1088"/>
      <c r="X5" s="1088"/>
      <c r="Y5" s="1088"/>
      <c r="Z5" s="1088"/>
      <c r="AA5" s="1088"/>
      <c r="AB5" s="1088"/>
      <c r="AC5" s="1088"/>
      <c r="AD5" s="1088"/>
      <c r="AE5" s="1088"/>
      <c r="AF5" s="1088"/>
      <c r="AG5" s="1088"/>
      <c r="AH5" s="1088"/>
      <c r="AI5" s="1088"/>
      <c r="AJ5" s="1088"/>
      <c r="AK5" s="1088"/>
      <c r="AL5" s="1088"/>
      <c r="AM5" s="1089"/>
      <c r="AN5" s="1093" t="s">
        <v>119</v>
      </c>
      <c r="AO5" s="1079"/>
      <c r="AP5" s="1079"/>
      <c r="AQ5" s="1079"/>
      <c r="AR5" s="1079"/>
      <c r="AS5" s="1079"/>
      <c r="AT5" s="1079"/>
      <c r="AU5" s="1079"/>
      <c r="AV5" s="1079"/>
      <c r="AW5" s="1079"/>
      <c r="AX5" s="1079"/>
      <c r="AY5" s="1079"/>
      <c r="AZ5" s="1079"/>
      <c r="BA5" s="1079"/>
      <c r="BB5" s="1079"/>
      <c r="BC5" s="1079"/>
      <c r="BD5" s="1079"/>
      <c r="BE5" s="1079"/>
      <c r="BF5" s="1079"/>
      <c r="BG5" s="1080"/>
      <c r="BH5" s="46"/>
      <c r="BI5" s="46"/>
      <c r="BJ5" s="46"/>
    </row>
    <row r="6" spans="1:62" s="5" customFormat="1" ht="43.5" customHeight="1" thickBot="1">
      <c r="A6" s="44"/>
      <c r="B6" s="1081"/>
      <c r="C6" s="1082"/>
      <c r="D6" s="1082"/>
      <c r="E6" s="1082"/>
      <c r="F6" s="1083"/>
      <c r="G6" s="1086"/>
      <c r="H6" s="1073"/>
      <c r="I6" s="1073"/>
      <c r="J6" s="1073"/>
      <c r="K6" s="1073"/>
      <c r="L6" s="1073"/>
      <c r="M6" s="1073"/>
      <c r="N6" s="1074"/>
      <c r="O6" s="1090"/>
      <c r="P6" s="1091"/>
      <c r="Q6" s="1091"/>
      <c r="R6" s="1091"/>
      <c r="S6" s="1091"/>
      <c r="T6" s="1091"/>
      <c r="U6" s="1091"/>
      <c r="V6" s="1091"/>
      <c r="W6" s="1091"/>
      <c r="X6" s="1091"/>
      <c r="Y6" s="1091"/>
      <c r="Z6" s="1091"/>
      <c r="AA6" s="1091"/>
      <c r="AB6" s="1091"/>
      <c r="AC6" s="1091"/>
      <c r="AD6" s="1091"/>
      <c r="AE6" s="1091"/>
      <c r="AF6" s="1091"/>
      <c r="AG6" s="1091"/>
      <c r="AH6" s="1091"/>
      <c r="AI6" s="1091"/>
      <c r="AJ6" s="1091"/>
      <c r="AK6" s="1091"/>
      <c r="AL6" s="1091"/>
      <c r="AM6" s="1092"/>
      <c r="AN6" s="1081" t="s">
        <v>7</v>
      </c>
      <c r="AO6" s="1082"/>
      <c r="AP6" s="1082"/>
      <c r="AQ6" s="1082"/>
      <c r="AR6" s="1082"/>
      <c r="AS6" s="1082"/>
      <c r="AT6" s="1073" t="s">
        <v>8</v>
      </c>
      <c r="AU6" s="1073"/>
      <c r="AV6" s="1073"/>
      <c r="AW6" s="1073"/>
      <c r="AX6" s="1073"/>
      <c r="AY6" s="1073"/>
      <c r="AZ6" s="1073" t="s">
        <v>9</v>
      </c>
      <c r="BA6" s="1073"/>
      <c r="BB6" s="1073"/>
      <c r="BC6" s="1073"/>
      <c r="BD6" s="1073"/>
      <c r="BE6" s="1073"/>
      <c r="BF6" s="1073"/>
      <c r="BG6" s="1074"/>
      <c r="BH6" s="46"/>
      <c r="BI6" s="46"/>
      <c r="BJ6" s="46"/>
    </row>
    <row r="7" spans="1:62" s="5" customFormat="1" ht="21" thickBot="1">
      <c r="A7" s="44"/>
      <c r="B7" s="1070" t="s">
        <v>10</v>
      </c>
      <c r="C7" s="1071"/>
      <c r="D7" s="1071"/>
      <c r="E7" s="1071"/>
      <c r="F7" s="1071"/>
      <c r="G7" s="1071"/>
      <c r="H7" s="1071"/>
      <c r="I7" s="1071"/>
      <c r="J7" s="1071"/>
      <c r="K7" s="1071"/>
      <c r="L7" s="1071"/>
      <c r="M7" s="1071"/>
      <c r="N7" s="1071"/>
      <c r="O7" s="1071"/>
      <c r="P7" s="1071"/>
      <c r="Q7" s="1071"/>
      <c r="R7" s="1071"/>
      <c r="S7" s="1071"/>
      <c r="T7" s="1071"/>
      <c r="U7" s="1071"/>
      <c r="V7" s="1071"/>
      <c r="W7" s="1071"/>
      <c r="X7" s="1071"/>
      <c r="Y7" s="1071"/>
      <c r="Z7" s="1071"/>
      <c r="AA7" s="1071"/>
      <c r="AB7" s="1071"/>
      <c r="AC7" s="1071"/>
      <c r="AD7" s="1071"/>
      <c r="AE7" s="1071"/>
      <c r="AF7" s="1071"/>
      <c r="AG7" s="1071"/>
      <c r="AH7" s="1071"/>
      <c r="AI7" s="1071"/>
      <c r="AJ7" s="1071"/>
      <c r="AK7" s="1071"/>
      <c r="AL7" s="1071"/>
      <c r="AM7" s="1071"/>
      <c r="AN7" s="1071"/>
      <c r="AO7" s="1071"/>
      <c r="AP7" s="1071"/>
      <c r="AQ7" s="1071"/>
      <c r="AR7" s="1071"/>
      <c r="AS7" s="1071"/>
      <c r="AT7" s="1071"/>
      <c r="AU7" s="1071"/>
      <c r="AV7" s="1071"/>
      <c r="AW7" s="1071"/>
      <c r="AX7" s="1071"/>
      <c r="AY7" s="1071"/>
      <c r="AZ7" s="1071"/>
      <c r="BA7" s="1071"/>
      <c r="BB7" s="1071"/>
      <c r="BC7" s="1071"/>
      <c r="BD7" s="1071"/>
      <c r="BE7" s="1071"/>
      <c r="BF7" s="1071"/>
      <c r="BG7" s="1072"/>
      <c r="BH7" s="46"/>
      <c r="BI7" s="46"/>
      <c r="BJ7" s="46"/>
    </row>
    <row r="8" spans="1:62" s="5" customFormat="1" ht="33" customHeight="1">
      <c r="A8" s="44"/>
      <c r="B8" s="1054" t="s">
        <v>11</v>
      </c>
      <c r="C8" s="1055"/>
      <c r="D8" s="1055"/>
      <c r="E8" s="1055"/>
      <c r="F8" s="1056"/>
      <c r="G8" s="1057" t="s">
        <v>120</v>
      </c>
      <c r="H8" s="1058"/>
      <c r="I8" s="1058"/>
      <c r="J8" s="1058"/>
      <c r="K8" s="1058"/>
      <c r="L8" s="1058"/>
      <c r="M8" s="1058"/>
      <c r="N8" s="1066"/>
      <c r="O8" s="1060" t="s">
        <v>13</v>
      </c>
      <c r="P8" s="1061"/>
      <c r="Q8" s="1061"/>
      <c r="R8" s="1061"/>
      <c r="S8" s="1061"/>
      <c r="T8" s="1061"/>
      <c r="U8" s="1061"/>
      <c r="V8" s="1061"/>
      <c r="W8" s="1061"/>
      <c r="X8" s="1061"/>
      <c r="Y8" s="1061"/>
      <c r="Z8" s="1061"/>
      <c r="AA8" s="1061"/>
      <c r="AB8" s="1061"/>
      <c r="AC8" s="1061"/>
      <c r="AD8" s="1061"/>
      <c r="AE8" s="1061"/>
      <c r="AF8" s="1061"/>
      <c r="AG8" s="1061"/>
      <c r="AH8" s="1061"/>
      <c r="AI8" s="1061"/>
      <c r="AJ8" s="1061"/>
      <c r="AK8" s="1061"/>
      <c r="AL8" s="1061"/>
      <c r="AM8" s="1062"/>
      <c r="AN8" s="1050">
        <f>AT8+AZ8</f>
        <v>68</v>
      </c>
      <c r="AO8" s="1051"/>
      <c r="AP8" s="1051"/>
      <c r="AQ8" s="1051"/>
      <c r="AR8" s="1051"/>
      <c r="AS8" s="1051"/>
      <c r="AT8" s="1063"/>
      <c r="AU8" s="1063"/>
      <c r="AV8" s="1063"/>
      <c r="AW8" s="1063"/>
      <c r="AX8" s="1063"/>
      <c r="AY8" s="1063"/>
      <c r="AZ8" s="1063">
        <f>AO41</f>
        <v>68</v>
      </c>
      <c r="BA8" s="1063"/>
      <c r="BB8" s="1063"/>
      <c r="BC8" s="1063"/>
      <c r="BD8" s="1063"/>
      <c r="BE8" s="1063"/>
      <c r="BF8" s="1063"/>
      <c r="BG8" s="1064"/>
      <c r="BH8" s="46"/>
      <c r="BI8" s="46"/>
      <c r="BJ8" s="46"/>
    </row>
    <row r="9" spans="1:62" s="5" customFormat="1" ht="33" customHeight="1">
      <c r="A9" s="44"/>
      <c r="B9" s="1054" t="s">
        <v>14</v>
      </c>
      <c r="C9" s="1055"/>
      <c r="D9" s="1055"/>
      <c r="E9" s="1055"/>
      <c r="F9" s="1056"/>
      <c r="G9" s="1057" t="s">
        <v>120</v>
      </c>
      <c r="H9" s="1058"/>
      <c r="I9" s="1058"/>
      <c r="J9" s="1058"/>
      <c r="K9" s="1058"/>
      <c r="L9" s="1058"/>
      <c r="M9" s="1058"/>
      <c r="N9" s="1066"/>
      <c r="O9" s="1067" t="s">
        <v>15</v>
      </c>
      <c r="P9" s="1068"/>
      <c r="Q9" s="1068"/>
      <c r="R9" s="1068"/>
      <c r="S9" s="1068"/>
      <c r="T9" s="1068"/>
      <c r="U9" s="1068"/>
      <c r="V9" s="1068"/>
      <c r="W9" s="1068"/>
      <c r="X9" s="1068"/>
      <c r="Y9" s="1068"/>
      <c r="Z9" s="1068"/>
      <c r="AA9" s="1068"/>
      <c r="AB9" s="1068"/>
      <c r="AC9" s="1068"/>
      <c r="AD9" s="1068"/>
      <c r="AE9" s="1068"/>
      <c r="AF9" s="1068"/>
      <c r="AG9" s="1068"/>
      <c r="AH9" s="1068"/>
      <c r="AI9" s="1068"/>
      <c r="AJ9" s="1068"/>
      <c r="AK9" s="1068"/>
      <c r="AL9" s="1068"/>
      <c r="AM9" s="1069"/>
      <c r="AN9" s="1050">
        <f aca="true" t="shared" si="0" ref="AN9:AN14">AT9+AZ9</f>
        <v>40</v>
      </c>
      <c r="AO9" s="1051"/>
      <c r="AP9" s="1051"/>
      <c r="AQ9" s="1051"/>
      <c r="AR9" s="1051"/>
      <c r="AS9" s="1051"/>
      <c r="AT9" s="1063">
        <f>AM29+AM34</f>
        <v>32</v>
      </c>
      <c r="AU9" s="1063"/>
      <c r="AV9" s="1063"/>
      <c r="AW9" s="1063"/>
      <c r="AX9" s="1063"/>
      <c r="AY9" s="1063"/>
      <c r="AZ9" s="1063">
        <f>AO29+AO34</f>
        <v>8</v>
      </c>
      <c r="BA9" s="1063"/>
      <c r="BB9" s="1063"/>
      <c r="BC9" s="1063"/>
      <c r="BD9" s="1063"/>
      <c r="BE9" s="1063"/>
      <c r="BF9" s="1063"/>
      <c r="BG9" s="1064"/>
      <c r="BH9" s="46"/>
      <c r="BI9" s="46"/>
      <c r="BJ9" s="46"/>
    </row>
    <row r="10" spans="1:62" s="5" customFormat="1" ht="33" customHeight="1">
      <c r="A10" s="44"/>
      <c r="B10" s="1054" t="s">
        <v>16</v>
      </c>
      <c r="C10" s="1055"/>
      <c r="D10" s="1055"/>
      <c r="E10" s="1055"/>
      <c r="F10" s="1056"/>
      <c r="G10" s="1057" t="s">
        <v>121</v>
      </c>
      <c r="H10" s="1058"/>
      <c r="I10" s="1058"/>
      <c r="J10" s="1058"/>
      <c r="K10" s="1058"/>
      <c r="L10" s="1058"/>
      <c r="M10" s="1058"/>
      <c r="N10" s="1066"/>
      <c r="O10" s="1060" t="s">
        <v>13</v>
      </c>
      <c r="P10" s="1061"/>
      <c r="Q10" s="1061"/>
      <c r="R10" s="1061"/>
      <c r="S10" s="1061"/>
      <c r="T10" s="1061"/>
      <c r="U10" s="1061"/>
      <c r="V10" s="1061"/>
      <c r="W10" s="1061"/>
      <c r="X10" s="1061"/>
      <c r="Y10" s="1061"/>
      <c r="Z10" s="1061"/>
      <c r="AA10" s="1061"/>
      <c r="AB10" s="1061"/>
      <c r="AC10" s="1061"/>
      <c r="AD10" s="1061"/>
      <c r="AE10" s="1061"/>
      <c r="AF10" s="1061"/>
      <c r="AG10" s="1061"/>
      <c r="AH10" s="1061"/>
      <c r="AI10" s="1061"/>
      <c r="AJ10" s="1061"/>
      <c r="AK10" s="1061"/>
      <c r="AL10" s="1061"/>
      <c r="AM10" s="1062"/>
      <c r="AN10" s="1050">
        <f t="shared" si="0"/>
        <v>472</v>
      </c>
      <c r="AO10" s="1051"/>
      <c r="AP10" s="1051"/>
      <c r="AQ10" s="1051"/>
      <c r="AR10" s="1051"/>
      <c r="AS10" s="1051"/>
      <c r="AT10" s="1063"/>
      <c r="AU10" s="1063"/>
      <c r="AV10" s="1063"/>
      <c r="AW10" s="1063"/>
      <c r="AX10" s="1063"/>
      <c r="AY10" s="1063"/>
      <c r="AZ10" s="1063">
        <f>AU41+AU34+AU29-AZ11</f>
        <v>472</v>
      </c>
      <c r="BA10" s="1063"/>
      <c r="BB10" s="1063"/>
      <c r="BC10" s="1063"/>
      <c r="BD10" s="1063"/>
      <c r="BE10" s="1063"/>
      <c r="BF10" s="1063"/>
      <c r="BG10" s="1064"/>
      <c r="BH10" s="46"/>
      <c r="BI10" s="46"/>
      <c r="BJ10" s="46"/>
    </row>
    <row r="11" spans="1:62" s="5" customFormat="1" ht="33" customHeight="1">
      <c r="A11" s="44"/>
      <c r="B11" s="1054" t="s">
        <v>18</v>
      </c>
      <c r="C11" s="1055"/>
      <c r="D11" s="1055"/>
      <c r="E11" s="1055"/>
      <c r="F11" s="1056"/>
      <c r="G11" s="1057" t="s">
        <v>122</v>
      </c>
      <c r="H11" s="1058"/>
      <c r="I11" s="1058"/>
      <c r="J11" s="1058"/>
      <c r="K11" s="1058"/>
      <c r="L11" s="1058"/>
      <c r="M11" s="1058"/>
      <c r="N11" s="1066"/>
      <c r="O11" s="1067" t="s">
        <v>15</v>
      </c>
      <c r="P11" s="1068"/>
      <c r="Q11" s="1068"/>
      <c r="R11" s="1068"/>
      <c r="S11" s="1068"/>
      <c r="T11" s="1068"/>
      <c r="U11" s="1068"/>
      <c r="V11" s="1068"/>
      <c r="W11" s="1068"/>
      <c r="X11" s="1068"/>
      <c r="Y11" s="1068"/>
      <c r="Z11" s="1068"/>
      <c r="AA11" s="1068"/>
      <c r="AB11" s="1068"/>
      <c r="AC11" s="1068"/>
      <c r="AD11" s="1068"/>
      <c r="AE11" s="1068"/>
      <c r="AF11" s="1068"/>
      <c r="AG11" s="1068"/>
      <c r="AH11" s="1068"/>
      <c r="AI11" s="1068"/>
      <c r="AJ11" s="1068"/>
      <c r="AK11" s="1068"/>
      <c r="AL11" s="1068"/>
      <c r="AM11" s="1069"/>
      <c r="AN11" s="1050">
        <f t="shared" si="0"/>
        <v>108</v>
      </c>
      <c r="AO11" s="1051"/>
      <c r="AP11" s="1051"/>
      <c r="AQ11" s="1051"/>
      <c r="AR11" s="1051"/>
      <c r="AS11" s="1051"/>
      <c r="AT11" s="1063">
        <f>AS29+AS34</f>
        <v>54</v>
      </c>
      <c r="AU11" s="1063"/>
      <c r="AV11" s="1063"/>
      <c r="AW11" s="1063"/>
      <c r="AX11" s="1063"/>
      <c r="AY11" s="1063"/>
      <c r="AZ11" s="1063">
        <f>108-AT11</f>
        <v>54</v>
      </c>
      <c r="BA11" s="1063"/>
      <c r="BB11" s="1063"/>
      <c r="BC11" s="1063"/>
      <c r="BD11" s="1063"/>
      <c r="BE11" s="1063"/>
      <c r="BF11" s="1063"/>
      <c r="BG11" s="1064"/>
      <c r="BH11" s="46"/>
      <c r="BI11" s="46"/>
      <c r="BJ11" s="46"/>
    </row>
    <row r="12" spans="1:62" s="5" customFormat="1" ht="33" customHeight="1">
      <c r="A12" s="44"/>
      <c r="B12" s="1054" t="s">
        <v>20</v>
      </c>
      <c r="C12" s="1055"/>
      <c r="D12" s="1055"/>
      <c r="E12" s="1055"/>
      <c r="F12" s="1056"/>
      <c r="G12" s="1057" t="s">
        <v>123</v>
      </c>
      <c r="H12" s="1058"/>
      <c r="I12" s="1058"/>
      <c r="J12" s="1058"/>
      <c r="K12" s="1058"/>
      <c r="L12" s="1058"/>
      <c r="M12" s="1058"/>
      <c r="N12" s="1066"/>
      <c r="O12" s="1060" t="s">
        <v>13</v>
      </c>
      <c r="P12" s="1061"/>
      <c r="Q12" s="1061"/>
      <c r="R12" s="1061"/>
      <c r="S12" s="1061"/>
      <c r="T12" s="1061"/>
      <c r="U12" s="1061"/>
      <c r="V12" s="1061"/>
      <c r="W12" s="1061"/>
      <c r="X12" s="1061"/>
      <c r="Y12" s="1061"/>
      <c r="Z12" s="1061"/>
      <c r="AA12" s="1061"/>
      <c r="AB12" s="1061"/>
      <c r="AC12" s="1061"/>
      <c r="AD12" s="1061"/>
      <c r="AE12" s="1061"/>
      <c r="AF12" s="1061"/>
      <c r="AG12" s="1061"/>
      <c r="AH12" s="1061"/>
      <c r="AI12" s="1061"/>
      <c r="AJ12" s="1061"/>
      <c r="AK12" s="1061"/>
      <c r="AL12" s="1061"/>
      <c r="AM12" s="1062"/>
      <c r="AN12" s="1050">
        <f t="shared" si="0"/>
        <v>356</v>
      </c>
      <c r="AO12" s="1051"/>
      <c r="AP12" s="1051"/>
      <c r="AQ12" s="1051"/>
      <c r="AR12" s="1051"/>
      <c r="AS12" s="1051"/>
      <c r="AT12" s="1063"/>
      <c r="AU12" s="1063"/>
      <c r="AV12" s="1063"/>
      <c r="AW12" s="1063"/>
      <c r="AX12" s="1063"/>
      <c r="AY12" s="1063"/>
      <c r="AZ12" s="1063">
        <f>BA41+BA34+BA29-AZ13-AZ14</f>
        <v>356</v>
      </c>
      <c r="BA12" s="1063"/>
      <c r="BB12" s="1063"/>
      <c r="BC12" s="1063"/>
      <c r="BD12" s="1063"/>
      <c r="BE12" s="1063"/>
      <c r="BF12" s="1063"/>
      <c r="BG12" s="1064"/>
      <c r="BH12" s="46"/>
      <c r="BI12" s="46"/>
      <c r="BJ12" s="46"/>
    </row>
    <row r="13" spans="1:62" s="5" customFormat="1" ht="33" customHeight="1">
      <c r="A13" s="44"/>
      <c r="B13" s="1054" t="s">
        <v>22</v>
      </c>
      <c r="C13" s="1055"/>
      <c r="D13" s="1055"/>
      <c r="E13" s="1055"/>
      <c r="F13" s="1056"/>
      <c r="G13" s="1057" t="s">
        <v>124</v>
      </c>
      <c r="H13" s="1058"/>
      <c r="I13" s="1058"/>
      <c r="J13" s="1058"/>
      <c r="K13" s="1058"/>
      <c r="L13" s="1058"/>
      <c r="M13" s="1058"/>
      <c r="N13" s="1066"/>
      <c r="O13" s="1067" t="s">
        <v>15</v>
      </c>
      <c r="P13" s="1068"/>
      <c r="Q13" s="1068"/>
      <c r="R13" s="1068"/>
      <c r="S13" s="1068"/>
      <c r="T13" s="1068"/>
      <c r="U13" s="1068"/>
      <c r="V13" s="1068"/>
      <c r="W13" s="1068"/>
      <c r="X13" s="1068"/>
      <c r="Y13" s="1068"/>
      <c r="Z13" s="1068"/>
      <c r="AA13" s="1068"/>
      <c r="AB13" s="1068"/>
      <c r="AC13" s="1068"/>
      <c r="AD13" s="1068"/>
      <c r="AE13" s="1068"/>
      <c r="AF13" s="1068"/>
      <c r="AG13" s="1068"/>
      <c r="AH13" s="1068"/>
      <c r="AI13" s="1068"/>
      <c r="AJ13" s="1068"/>
      <c r="AK13" s="1068"/>
      <c r="AL13" s="1068"/>
      <c r="AM13" s="1069"/>
      <c r="AN13" s="1050">
        <f t="shared" si="0"/>
        <v>108</v>
      </c>
      <c r="AO13" s="1051"/>
      <c r="AP13" s="1051"/>
      <c r="AQ13" s="1051"/>
      <c r="AR13" s="1051"/>
      <c r="AS13" s="1051"/>
      <c r="AT13" s="1063">
        <f>AY34+AY29</f>
        <v>20</v>
      </c>
      <c r="AU13" s="1063"/>
      <c r="AV13" s="1063"/>
      <c r="AW13" s="1063"/>
      <c r="AX13" s="1063"/>
      <c r="AY13" s="1063"/>
      <c r="AZ13" s="1063">
        <f>108-AT13</f>
        <v>88</v>
      </c>
      <c r="BA13" s="1063"/>
      <c r="BB13" s="1063"/>
      <c r="BC13" s="1063"/>
      <c r="BD13" s="1063"/>
      <c r="BE13" s="1063"/>
      <c r="BF13" s="1063"/>
      <c r="BG13" s="1064"/>
      <c r="BH13" s="46"/>
      <c r="BI13" s="46"/>
      <c r="BJ13" s="46"/>
    </row>
    <row r="14" spans="1:62" s="5" customFormat="1" ht="24" thickBot="1">
      <c r="A14" s="44"/>
      <c r="B14" s="1054" t="s">
        <v>125</v>
      </c>
      <c r="C14" s="1055"/>
      <c r="D14" s="1055"/>
      <c r="E14" s="1055"/>
      <c r="F14" s="1056"/>
      <c r="G14" s="1057" t="s">
        <v>126</v>
      </c>
      <c r="H14" s="1058"/>
      <c r="I14" s="1058"/>
      <c r="J14" s="1058"/>
      <c r="K14" s="1058"/>
      <c r="L14" s="1058"/>
      <c r="M14" s="1058"/>
      <c r="N14" s="1066"/>
      <c r="O14" s="1060" t="s">
        <v>13</v>
      </c>
      <c r="P14" s="1061"/>
      <c r="Q14" s="1061"/>
      <c r="R14" s="1061"/>
      <c r="S14" s="1061"/>
      <c r="T14" s="1061"/>
      <c r="U14" s="1061"/>
      <c r="V14" s="1061"/>
      <c r="W14" s="1061"/>
      <c r="X14" s="1061"/>
      <c r="Y14" s="1061"/>
      <c r="Z14" s="1061"/>
      <c r="AA14" s="1061"/>
      <c r="AB14" s="1061"/>
      <c r="AC14" s="1061"/>
      <c r="AD14" s="1061"/>
      <c r="AE14" s="1061"/>
      <c r="AF14" s="1061"/>
      <c r="AG14" s="1061"/>
      <c r="AH14" s="1061"/>
      <c r="AI14" s="1061"/>
      <c r="AJ14" s="1061"/>
      <c r="AK14" s="1061"/>
      <c r="AL14" s="1061"/>
      <c r="AM14" s="1062"/>
      <c r="AN14" s="1050">
        <f t="shared" si="0"/>
        <v>270</v>
      </c>
      <c r="AO14" s="1051"/>
      <c r="AP14" s="1051"/>
      <c r="AQ14" s="1051"/>
      <c r="AR14" s="1051"/>
      <c r="AS14" s="1051"/>
      <c r="AT14" s="1063"/>
      <c r="AU14" s="1063"/>
      <c r="AV14" s="1063"/>
      <c r="AW14" s="1063"/>
      <c r="AX14" s="1063"/>
      <c r="AY14" s="1063"/>
      <c r="AZ14" s="1063">
        <v>270</v>
      </c>
      <c r="BA14" s="1063"/>
      <c r="BB14" s="1063"/>
      <c r="BC14" s="1063"/>
      <c r="BD14" s="1063"/>
      <c r="BE14" s="1063"/>
      <c r="BF14" s="1063"/>
      <c r="BG14" s="1064"/>
      <c r="BH14" s="46"/>
      <c r="BI14" s="46"/>
      <c r="BJ14" s="46"/>
    </row>
    <row r="15" spans="1:62" s="5" customFormat="1" ht="33" customHeight="1" thickBot="1">
      <c r="A15" s="44"/>
      <c r="B15" s="1070" t="s">
        <v>29</v>
      </c>
      <c r="C15" s="1071"/>
      <c r="D15" s="1071"/>
      <c r="E15" s="1071"/>
      <c r="F15" s="1071"/>
      <c r="G15" s="1071"/>
      <c r="H15" s="1071"/>
      <c r="I15" s="1071"/>
      <c r="J15" s="1071"/>
      <c r="K15" s="1071"/>
      <c r="L15" s="1071"/>
      <c r="M15" s="1071"/>
      <c r="N15" s="1071"/>
      <c r="O15" s="1071"/>
      <c r="P15" s="1071"/>
      <c r="Q15" s="1071"/>
      <c r="R15" s="1071"/>
      <c r="S15" s="1071"/>
      <c r="T15" s="1071"/>
      <c r="U15" s="1071"/>
      <c r="V15" s="1071"/>
      <c r="W15" s="1071"/>
      <c r="X15" s="1071"/>
      <c r="Y15" s="1071"/>
      <c r="Z15" s="1071"/>
      <c r="AA15" s="1071"/>
      <c r="AB15" s="1071"/>
      <c r="AC15" s="1071"/>
      <c r="AD15" s="1071"/>
      <c r="AE15" s="1071"/>
      <c r="AF15" s="1071"/>
      <c r="AG15" s="1071"/>
      <c r="AH15" s="1071"/>
      <c r="AI15" s="1071"/>
      <c r="AJ15" s="1071"/>
      <c r="AK15" s="1071"/>
      <c r="AL15" s="1071"/>
      <c r="AM15" s="1071"/>
      <c r="AN15" s="1071"/>
      <c r="AO15" s="1071"/>
      <c r="AP15" s="1071"/>
      <c r="AQ15" s="1071"/>
      <c r="AR15" s="1071"/>
      <c r="AS15" s="1071"/>
      <c r="AT15" s="1071"/>
      <c r="AU15" s="1071"/>
      <c r="AV15" s="1071"/>
      <c r="AW15" s="1071"/>
      <c r="AX15" s="1071"/>
      <c r="AY15" s="1071"/>
      <c r="AZ15" s="1071"/>
      <c r="BA15" s="1071"/>
      <c r="BB15" s="1071"/>
      <c r="BC15" s="1071"/>
      <c r="BD15" s="1071"/>
      <c r="BE15" s="1071"/>
      <c r="BF15" s="1071"/>
      <c r="BG15" s="1072"/>
      <c r="BH15" s="46"/>
      <c r="BI15" s="46"/>
      <c r="BJ15" s="46"/>
    </row>
    <row r="16" spans="1:62" s="5" customFormat="1" ht="33" customHeight="1">
      <c r="A16" s="44"/>
      <c r="B16" s="1054" t="s">
        <v>127</v>
      </c>
      <c r="C16" s="1055"/>
      <c r="D16" s="1055"/>
      <c r="E16" s="1055"/>
      <c r="F16" s="1056"/>
      <c r="G16" s="1057" t="s">
        <v>121</v>
      </c>
      <c r="H16" s="1058"/>
      <c r="I16" s="1058"/>
      <c r="J16" s="1058"/>
      <c r="K16" s="1058"/>
      <c r="L16" s="1058"/>
      <c r="M16" s="1058"/>
      <c r="N16" s="1066"/>
      <c r="O16" s="1060" t="s">
        <v>13</v>
      </c>
      <c r="P16" s="1061"/>
      <c r="Q16" s="1061"/>
      <c r="R16" s="1061"/>
      <c r="S16" s="1061"/>
      <c r="T16" s="1061"/>
      <c r="U16" s="1061"/>
      <c r="V16" s="1061"/>
      <c r="W16" s="1061"/>
      <c r="X16" s="1061"/>
      <c r="Y16" s="1061"/>
      <c r="Z16" s="1061"/>
      <c r="AA16" s="1061"/>
      <c r="AB16" s="1061"/>
      <c r="AC16" s="1061"/>
      <c r="AD16" s="1061"/>
      <c r="AE16" s="1061"/>
      <c r="AF16" s="1061"/>
      <c r="AG16" s="1061"/>
      <c r="AH16" s="1061"/>
      <c r="AI16" s="1061"/>
      <c r="AJ16" s="1061"/>
      <c r="AK16" s="1061"/>
      <c r="AL16" s="1061"/>
      <c r="AM16" s="1062"/>
      <c r="AN16" s="1050">
        <f>AT16+AZ16</f>
        <v>414</v>
      </c>
      <c r="AO16" s="1051"/>
      <c r="AP16" s="1051"/>
      <c r="AQ16" s="1051"/>
      <c r="AR16" s="1051"/>
      <c r="AS16" s="1051"/>
      <c r="AT16" s="1063"/>
      <c r="AU16" s="1063"/>
      <c r="AV16" s="1063"/>
      <c r="AW16" s="1063"/>
      <c r="AX16" s="1063"/>
      <c r="AY16" s="1063"/>
      <c r="AZ16" s="1063">
        <f>BG41+BG34+BG29-AZ17</f>
        <v>414</v>
      </c>
      <c r="BA16" s="1063"/>
      <c r="BB16" s="1063"/>
      <c r="BC16" s="1063"/>
      <c r="BD16" s="1063"/>
      <c r="BE16" s="1063"/>
      <c r="BF16" s="1063"/>
      <c r="BG16" s="1064"/>
      <c r="BH16" s="46"/>
      <c r="BI16" s="46"/>
      <c r="BJ16" s="46"/>
    </row>
    <row r="17" spans="1:62" s="5" customFormat="1" ht="33" customHeight="1">
      <c r="A17" s="44"/>
      <c r="B17" s="1065">
        <v>20</v>
      </c>
      <c r="C17" s="1055"/>
      <c r="D17" s="1055"/>
      <c r="E17" s="1055"/>
      <c r="F17" s="1056"/>
      <c r="G17" s="1057" t="s">
        <v>122</v>
      </c>
      <c r="H17" s="1058"/>
      <c r="I17" s="1058"/>
      <c r="J17" s="1058"/>
      <c r="K17" s="1058"/>
      <c r="L17" s="1058"/>
      <c r="M17" s="1058"/>
      <c r="N17" s="1066"/>
      <c r="O17" s="1067" t="s">
        <v>15</v>
      </c>
      <c r="P17" s="1068"/>
      <c r="Q17" s="1068"/>
      <c r="R17" s="1068"/>
      <c r="S17" s="1068"/>
      <c r="T17" s="1068"/>
      <c r="U17" s="1068"/>
      <c r="V17" s="1068"/>
      <c r="W17" s="1068"/>
      <c r="X17" s="1068"/>
      <c r="Y17" s="1068"/>
      <c r="Z17" s="1068"/>
      <c r="AA17" s="1068"/>
      <c r="AB17" s="1068"/>
      <c r="AC17" s="1068"/>
      <c r="AD17" s="1068"/>
      <c r="AE17" s="1068"/>
      <c r="AF17" s="1068"/>
      <c r="AG17" s="1068"/>
      <c r="AH17" s="1068"/>
      <c r="AI17" s="1068"/>
      <c r="AJ17" s="1068"/>
      <c r="AK17" s="1068"/>
      <c r="AL17" s="1068"/>
      <c r="AM17" s="1069"/>
      <c r="AN17" s="1050">
        <f>AT17+AZ17</f>
        <v>54</v>
      </c>
      <c r="AO17" s="1051"/>
      <c r="AP17" s="1051"/>
      <c r="AQ17" s="1051"/>
      <c r="AR17" s="1051"/>
      <c r="AS17" s="1051"/>
      <c r="AT17" s="1063">
        <f>BE34+BE29</f>
        <v>14</v>
      </c>
      <c r="AU17" s="1063"/>
      <c r="AV17" s="1063"/>
      <c r="AW17" s="1063"/>
      <c r="AX17" s="1063"/>
      <c r="AY17" s="1063"/>
      <c r="AZ17" s="1063">
        <f>54-AT17</f>
        <v>40</v>
      </c>
      <c r="BA17" s="1063"/>
      <c r="BB17" s="1063"/>
      <c r="BC17" s="1063"/>
      <c r="BD17" s="1063"/>
      <c r="BE17" s="1063"/>
      <c r="BF17" s="1063"/>
      <c r="BG17" s="1064"/>
      <c r="BH17" s="46"/>
      <c r="BI17" s="46"/>
      <c r="BJ17" s="46"/>
    </row>
    <row r="18" spans="1:62" s="5" customFormat="1" ht="33" customHeight="1">
      <c r="A18" s="44"/>
      <c r="B18" s="1054" t="s">
        <v>128</v>
      </c>
      <c r="C18" s="1055"/>
      <c r="D18" s="1055"/>
      <c r="E18" s="1055"/>
      <c r="F18" s="1056"/>
      <c r="G18" s="1057" t="s">
        <v>122</v>
      </c>
      <c r="H18" s="1058"/>
      <c r="I18" s="1058"/>
      <c r="J18" s="1058"/>
      <c r="K18" s="1058"/>
      <c r="L18" s="1058"/>
      <c r="M18" s="1058"/>
      <c r="N18" s="1059"/>
      <c r="O18" s="1060" t="s">
        <v>26</v>
      </c>
      <c r="P18" s="1061"/>
      <c r="Q18" s="1061"/>
      <c r="R18" s="1061"/>
      <c r="S18" s="1061"/>
      <c r="T18" s="1061"/>
      <c r="U18" s="1061"/>
      <c r="V18" s="1061"/>
      <c r="W18" s="1061"/>
      <c r="X18" s="1061"/>
      <c r="Y18" s="1061"/>
      <c r="Z18" s="1061"/>
      <c r="AA18" s="1061"/>
      <c r="AB18" s="1061"/>
      <c r="AC18" s="1061"/>
      <c r="AD18" s="1061"/>
      <c r="AE18" s="1061"/>
      <c r="AF18" s="1061"/>
      <c r="AG18" s="1061"/>
      <c r="AH18" s="1061"/>
      <c r="AI18" s="1061"/>
      <c r="AJ18" s="1061"/>
      <c r="AK18" s="1061"/>
      <c r="AL18" s="1061"/>
      <c r="AM18" s="1062"/>
      <c r="AN18" s="1050">
        <f>AT18+AZ18</f>
        <v>108</v>
      </c>
      <c r="AO18" s="1051"/>
      <c r="AP18" s="1051"/>
      <c r="AQ18" s="1051"/>
      <c r="AR18" s="1051"/>
      <c r="AS18" s="1051"/>
      <c r="AT18" s="1063"/>
      <c r="AU18" s="1063"/>
      <c r="AV18" s="1063"/>
      <c r="AW18" s="1063"/>
      <c r="AX18" s="1063"/>
      <c r="AY18" s="1063"/>
      <c r="AZ18" s="1063">
        <f>AG42</f>
        <v>108</v>
      </c>
      <c r="BA18" s="1063"/>
      <c r="BB18" s="1063"/>
      <c r="BC18" s="1063"/>
      <c r="BD18" s="1063"/>
      <c r="BE18" s="1063"/>
      <c r="BF18" s="1063"/>
      <c r="BG18" s="1064"/>
      <c r="BH18" s="46"/>
      <c r="BI18" s="46"/>
      <c r="BJ18" s="46"/>
    </row>
    <row r="19" spans="1:65" s="5" customFormat="1" ht="26.25" customHeight="1" thickBot="1">
      <c r="A19" s="44"/>
      <c r="B19" s="1041" t="s">
        <v>129</v>
      </c>
      <c r="C19" s="1042"/>
      <c r="D19" s="1042"/>
      <c r="E19" s="1042"/>
      <c r="F19" s="1043"/>
      <c r="G19" s="1044" t="s">
        <v>130</v>
      </c>
      <c r="H19" s="1045"/>
      <c r="I19" s="1045"/>
      <c r="J19" s="1045"/>
      <c r="K19" s="1045"/>
      <c r="L19" s="1045"/>
      <c r="M19" s="1045"/>
      <c r="N19" s="1046"/>
      <c r="O19" s="1047" t="s">
        <v>41</v>
      </c>
      <c r="P19" s="1048"/>
      <c r="Q19" s="1048"/>
      <c r="R19" s="1048"/>
      <c r="S19" s="1048"/>
      <c r="T19" s="1048"/>
      <c r="U19" s="1048"/>
      <c r="V19" s="1048"/>
      <c r="W19" s="1048"/>
      <c r="X19" s="1048"/>
      <c r="Y19" s="1048"/>
      <c r="Z19" s="1048"/>
      <c r="AA19" s="1048"/>
      <c r="AB19" s="1048"/>
      <c r="AC19" s="1048"/>
      <c r="AD19" s="1048"/>
      <c r="AE19" s="1048"/>
      <c r="AF19" s="1048"/>
      <c r="AG19" s="1048"/>
      <c r="AH19" s="1048"/>
      <c r="AI19" s="1048"/>
      <c r="AJ19" s="1048"/>
      <c r="AK19" s="1048"/>
      <c r="AL19" s="1048"/>
      <c r="AM19" s="1049"/>
      <c r="AN19" s="1050">
        <f>AT19+AZ19</f>
        <v>270</v>
      </c>
      <c r="AO19" s="1051"/>
      <c r="AP19" s="1051"/>
      <c r="AQ19" s="1051"/>
      <c r="AR19" s="1051"/>
      <c r="AS19" s="1051"/>
      <c r="AT19" s="1052"/>
      <c r="AU19" s="1052"/>
      <c r="AV19" s="1052"/>
      <c r="AW19" s="1052"/>
      <c r="AX19" s="1052"/>
      <c r="AY19" s="1052"/>
      <c r="AZ19" s="1052">
        <f>AG43</f>
        <v>270</v>
      </c>
      <c r="BA19" s="1052"/>
      <c r="BB19" s="1052"/>
      <c r="BC19" s="1052"/>
      <c r="BD19" s="1052"/>
      <c r="BE19" s="1052"/>
      <c r="BF19" s="1052"/>
      <c r="BG19" s="1053"/>
      <c r="BH19" s="45"/>
      <c r="BI19" s="45"/>
      <c r="BJ19" s="45"/>
      <c r="BK19" s="3"/>
      <c r="BL19" s="3"/>
      <c r="BM19" s="4"/>
    </row>
    <row r="20" spans="1:62" s="5" customFormat="1" ht="24" thickBot="1">
      <c r="A20" s="44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991" t="s">
        <v>42</v>
      </c>
      <c r="P20" s="992"/>
      <c r="Q20" s="992"/>
      <c r="R20" s="992"/>
      <c r="S20" s="992"/>
      <c r="T20" s="992"/>
      <c r="U20" s="992"/>
      <c r="V20" s="992"/>
      <c r="W20" s="992"/>
      <c r="X20" s="992"/>
      <c r="Y20" s="992"/>
      <c r="Z20" s="992"/>
      <c r="AA20" s="992"/>
      <c r="AB20" s="992"/>
      <c r="AC20" s="992"/>
      <c r="AD20" s="992"/>
      <c r="AE20" s="992"/>
      <c r="AF20" s="992"/>
      <c r="AG20" s="992"/>
      <c r="AH20" s="992"/>
      <c r="AI20" s="992"/>
      <c r="AJ20" s="992"/>
      <c r="AK20" s="992"/>
      <c r="AL20" s="992"/>
      <c r="AM20" s="993"/>
      <c r="AN20" s="994">
        <f>SUM(AN8:AS14,AN16:AS19)</f>
        <v>2268</v>
      </c>
      <c r="AO20" s="995"/>
      <c r="AP20" s="995"/>
      <c r="AQ20" s="995"/>
      <c r="AR20" s="995"/>
      <c r="AS20" s="996"/>
      <c r="AT20" s="994">
        <f>SUM(AT9:AY19)</f>
        <v>120</v>
      </c>
      <c r="AU20" s="995"/>
      <c r="AV20" s="995"/>
      <c r="AW20" s="995"/>
      <c r="AX20" s="995"/>
      <c r="AY20" s="996"/>
      <c r="AZ20" s="644">
        <f>SUM(AZ8:BG14,AZ16:BG19)</f>
        <v>2148</v>
      </c>
      <c r="BA20" s="644"/>
      <c r="BB20" s="644"/>
      <c r="BC20" s="644"/>
      <c r="BD20" s="644"/>
      <c r="BE20" s="644"/>
      <c r="BF20" s="644"/>
      <c r="BG20" s="645"/>
      <c r="BH20" s="46"/>
      <c r="BI20" s="46"/>
      <c r="BJ20" s="46"/>
    </row>
    <row r="21" spans="1:65" s="5" customFormat="1" ht="18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3"/>
      <c r="BL21" s="3"/>
      <c r="BM21" s="4"/>
    </row>
    <row r="22" spans="1:65" s="13" customFormat="1" ht="22.5" customHeight="1" thickBot="1">
      <c r="A22" s="48" t="s">
        <v>43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9"/>
      <c r="BH22" s="49"/>
      <c r="BI22" s="49"/>
      <c r="BJ22" s="49"/>
      <c r="BK22" s="12"/>
      <c r="BL22" s="12"/>
      <c r="BM22" s="12"/>
    </row>
    <row r="23" spans="1:65" s="16" customFormat="1" ht="15.75" customHeight="1" thickBot="1">
      <c r="A23" s="997" t="s">
        <v>44</v>
      </c>
      <c r="B23" s="998"/>
      <c r="C23" s="1001" t="s">
        <v>45</v>
      </c>
      <c r="D23" s="1002"/>
      <c r="E23" s="1002"/>
      <c r="F23" s="1002"/>
      <c r="G23" s="1002"/>
      <c r="H23" s="1002"/>
      <c r="I23" s="1002"/>
      <c r="J23" s="1002"/>
      <c r="K23" s="1002"/>
      <c r="L23" s="1002"/>
      <c r="M23" s="1002"/>
      <c r="N23" s="1002"/>
      <c r="O23" s="1002"/>
      <c r="P23" s="1002"/>
      <c r="Q23" s="1002"/>
      <c r="R23" s="1002"/>
      <c r="S23" s="1002"/>
      <c r="T23" s="1003"/>
      <c r="U23" s="997" t="s">
        <v>46</v>
      </c>
      <c r="V23" s="998"/>
      <c r="W23" s="998"/>
      <c r="X23" s="1010"/>
      <c r="Y23" s="1014" t="s">
        <v>131</v>
      </c>
      <c r="Z23" s="1015"/>
      <c r="AA23" s="1015"/>
      <c r="AB23" s="1015"/>
      <c r="AC23" s="1015"/>
      <c r="AD23" s="1015"/>
      <c r="AE23" s="1015"/>
      <c r="AF23" s="1015"/>
      <c r="AG23" s="1015"/>
      <c r="AH23" s="1015"/>
      <c r="AI23" s="1015"/>
      <c r="AJ23" s="1015"/>
      <c r="AK23" s="1015"/>
      <c r="AL23" s="1015"/>
      <c r="AM23" s="1014" t="s">
        <v>132</v>
      </c>
      <c r="AN23" s="1015"/>
      <c r="AO23" s="1015"/>
      <c r="AP23" s="1015"/>
      <c r="AQ23" s="1015"/>
      <c r="AR23" s="1015"/>
      <c r="AS23" s="1015"/>
      <c r="AT23" s="1015"/>
      <c r="AU23" s="1015"/>
      <c r="AV23" s="1015"/>
      <c r="AW23" s="1015"/>
      <c r="AX23" s="1015"/>
      <c r="AY23" s="1015"/>
      <c r="AZ23" s="1015"/>
      <c r="BA23" s="1015"/>
      <c r="BB23" s="1015"/>
      <c r="BC23" s="1015"/>
      <c r="BD23" s="1015"/>
      <c r="BE23" s="1015"/>
      <c r="BF23" s="1015"/>
      <c r="BG23" s="1015"/>
      <c r="BH23" s="1015"/>
      <c r="BI23" s="1015"/>
      <c r="BJ23" s="1015"/>
      <c r="BK23" s="15"/>
      <c r="BL23" s="15"/>
      <c r="BM23" s="15"/>
    </row>
    <row r="24" spans="1:65" s="16" customFormat="1" ht="15.75" customHeight="1" thickBot="1">
      <c r="A24" s="999"/>
      <c r="B24" s="1000"/>
      <c r="C24" s="1004"/>
      <c r="D24" s="1005"/>
      <c r="E24" s="1005"/>
      <c r="F24" s="1005"/>
      <c r="G24" s="1005"/>
      <c r="H24" s="1005"/>
      <c r="I24" s="1005"/>
      <c r="J24" s="1005"/>
      <c r="K24" s="1005"/>
      <c r="L24" s="1005"/>
      <c r="M24" s="1005"/>
      <c r="N24" s="1005"/>
      <c r="O24" s="1005"/>
      <c r="P24" s="1005"/>
      <c r="Q24" s="1005"/>
      <c r="R24" s="1005"/>
      <c r="S24" s="1005"/>
      <c r="T24" s="1006"/>
      <c r="U24" s="1011"/>
      <c r="V24" s="1012"/>
      <c r="W24" s="1012"/>
      <c r="X24" s="1013"/>
      <c r="Y24" s="1016" t="s">
        <v>48</v>
      </c>
      <c r="Z24" s="1017"/>
      <c r="AA24" s="1001" t="s">
        <v>49</v>
      </c>
      <c r="AB24" s="1002"/>
      <c r="AC24" s="1002"/>
      <c r="AD24" s="1002"/>
      <c r="AE24" s="1002"/>
      <c r="AF24" s="1002"/>
      <c r="AG24" s="1002"/>
      <c r="AH24" s="1002"/>
      <c r="AI24" s="1002"/>
      <c r="AJ24" s="1002"/>
      <c r="AK24" s="1015"/>
      <c r="AL24" s="1015"/>
      <c r="AM24" s="1007" t="s">
        <v>133</v>
      </c>
      <c r="AN24" s="1008"/>
      <c r="AO24" s="1008"/>
      <c r="AP24" s="1008"/>
      <c r="AQ24" s="1008"/>
      <c r="AR24" s="1008"/>
      <c r="AS24" s="1008"/>
      <c r="AT24" s="1008"/>
      <c r="AU24" s="1008"/>
      <c r="AV24" s="1008"/>
      <c r="AW24" s="1008"/>
      <c r="AX24" s="1008"/>
      <c r="AY24" s="1008"/>
      <c r="AZ24" s="1008"/>
      <c r="BA24" s="1008"/>
      <c r="BB24" s="1008"/>
      <c r="BC24" s="1008"/>
      <c r="BD24" s="1009"/>
      <c r="BE24" s="1007" t="s">
        <v>134</v>
      </c>
      <c r="BF24" s="1008"/>
      <c r="BG24" s="1008"/>
      <c r="BH24" s="1008"/>
      <c r="BI24" s="1008"/>
      <c r="BJ24" s="1008"/>
      <c r="BK24" s="15"/>
      <c r="BL24" s="15"/>
      <c r="BM24" s="15"/>
    </row>
    <row r="25" spans="1:65" s="16" customFormat="1" ht="15.75" customHeight="1" thickBot="1">
      <c r="A25" s="648"/>
      <c r="B25" s="649"/>
      <c r="C25" s="1004"/>
      <c r="D25" s="1005"/>
      <c r="E25" s="1005"/>
      <c r="F25" s="1005"/>
      <c r="G25" s="1005"/>
      <c r="H25" s="1005"/>
      <c r="I25" s="1005"/>
      <c r="J25" s="1005"/>
      <c r="K25" s="1005"/>
      <c r="L25" s="1005"/>
      <c r="M25" s="1005"/>
      <c r="N25" s="1005"/>
      <c r="O25" s="1005"/>
      <c r="P25" s="1005"/>
      <c r="Q25" s="1005"/>
      <c r="R25" s="1005"/>
      <c r="S25" s="1005"/>
      <c r="T25" s="1006"/>
      <c r="U25" s="1022" t="s">
        <v>135</v>
      </c>
      <c r="V25" s="1023"/>
      <c r="W25" s="1028" t="s">
        <v>136</v>
      </c>
      <c r="X25" s="1029"/>
      <c r="Y25" s="1018"/>
      <c r="Z25" s="1019"/>
      <c r="AA25" s="1016" t="s">
        <v>8</v>
      </c>
      <c r="AB25" s="1034"/>
      <c r="AC25" s="1034"/>
      <c r="AD25" s="1034"/>
      <c r="AE25" s="1034"/>
      <c r="AF25" s="1035"/>
      <c r="AG25" s="1028" t="s">
        <v>57</v>
      </c>
      <c r="AH25" s="1028"/>
      <c r="AI25" s="1028"/>
      <c r="AJ25" s="1028"/>
      <c r="AK25" s="1028"/>
      <c r="AL25" s="1029"/>
      <c r="AM25" s="1038" t="s">
        <v>50</v>
      </c>
      <c r="AN25" s="1039"/>
      <c r="AO25" s="1039"/>
      <c r="AP25" s="1039"/>
      <c r="AQ25" s="1039"/>
      <c r="AR25" s="1040"/>
      <c r="AS25" s="1015" t="s">
        <v>51</v>
      </c>
      <c r="AT25" s="1015"/>
      <c r="AU25" s="1015"/>
      <c r="AV25" s="1015"/>
      <c r="AW25" s="1015"/>
      <c r="AX25" s="1015"/>
      <c r="AY25" s="1014" t="s">
        <v>52</v>
      </c>
      <c r="AZ25" s="1015"/>
      <c r="BA25" s="1015"/>
      <c r="BB25" s="1015"/>
      <c r="BC25" s="1015"/>
      <c r="BD25" s="1015"/>
      <c r="BE25" s="1014" t="s">
        <v>53</v>
      </c>
      <c r="BF25" s="1015"/>
      <c r="BG25" s="1015"/>
      <c r="BH25" s="1015"/>
      <c r="BI25" s="1015"/>
      <c r="BJ25" s="1015"/>
      <c r="BK25" s="15"/>
      <c r="BL25" s="15"/>
      <c r="BM25" s="15"/>
    </row>
    <row r="26" spans="1:65" s="16" customFormat="1" ht="28.5" customHeight="1">
      <c r="A26" s="648"/>
      <c r="B26" s="649"/>
      <c r="C26" s="1004"/>
      <c r="D26" s="1005"/>
      <c r="E26" s="1005"/>
      <c r="F26" s="1005"/>
      <c r="G26" s="1005"/>
      <c r="H26" s="1005"/>
      <c r="I26" s="1005"/>
      <c r="J26" s="1005"/>
      <c r="K26" s="1005"/>
      <c r="L26" s="1005"/>
      <c r="M26" s="1005"/>
      <c r="N26" s="1005"/>
      <c r="O26" s="1005"/>
      <c r="P26" s="1005"/>
      <c r="Q26" s="1005"/>
      <c r="R26" s="1005"/>
      <c r="S26" s="1005"/>
      <c r="T26" s="1006"/>
      <c r="U26" s="1024"/>
      <c r="V26" s="1025"/>
      <c r="W26" s="1030"/>
      <c r="X26" s="1031"/>
      <c r="Y26" s="1018"/>
      <c r="Z26" s="1019"/>
      <c r="AA26" s="1018"/>
      <c r="AB26" s="1019"/>
      <c r="AC26" s="1019"/>
      <c r="AD26" s="1019"/>
      <c r="AE26" s="1019"/>
      <c r="AF26" s="1036"/>
      <c r="AG26" s="1030"/>
      <c r="AH26" s="1030"/>
      <c r="AI26" s="1030"/>
      <c r="AJ26" s="1030"/>
      <c r="AK26" s="1030"/>
      <c r="AL26" s="1031"/>
      <c r="AM26" s="985" t="s">
        <v>137</v>
      </c>
      <c r="AN26" s="986"/>
      <c r="AO26" s="986" t="s">
        <v>138</v>
      </c>
      <c r="AP26" s="986"/>
      <c r="AQ26" s="986" t="s">
        <v>139</v>
      </c>
      <c r="AR26" s="989"/>
      <c r="AS26" s="985" t="s">
        <v>137</v>
      </c>
      <c r="AT26" s="986"/>
      <c r="AU26" s="986" t="s">
        <v>138</v>
      </c>
      <c r="AV26" s="986"/>
      <c r="AW26" s="986" t="s">
        <v>139</v>
      </c>
      <c r="AX26" s="989"/>
      <c r="AY26" s="985" t="s">
        <v>137</v>
      </c>
      <c r="AZ26" s="986"/>
      <c r="BA26" s="986" t="s">
        <v>138</v>
      </c>
      <c r="BB26" s="986"/>
      <c r="BC26" s="986" t="s">
        <v>139</v>
      </c>
      <c r="BD26" s="989"/>
      <c r="BE26" s="985" t="s">
        <v>137</v>
      </c>
      <c r="BF26" s="986"/>
      <c r="BG26" s="986" t="s">
        <v>138</v>
      </c>
      <c r="BH26" s="986"/>
      <c r="BI26" s="986" t="s">
        <v>139</v>
      </c>
      <c r="BJ26" s="989"/>
      <c r="BK26" s="15"/>
      <c r="BL26" s="15"/>
      <c r="BM26" s="15"/>
    </row>
    <row r="27" spans="1:65" s="16" customFormat="1" ht="69.75" customHeight="1" thickBot="1">
      <c r="A27" s="648"/>
      <c r="B27" s="649"/>
      <c r="C27" s="1007"/>
      <c r="D27" s="1008"/>
      <c r="E27" s="1008"/>
      <c r="F27" s="1008"/>
      <c r="G27" s="1008"/>
      <c r="H27" s="1008"/>
      <c r="I27" s="1008"/>
      <c r="J27" s="1008"/>
      <c r="K27" s="1008"/>
      <c r="L27" s="1008"/>
      <c r="M27" s="1008"/>
      <c r="N27" s="1008"/>
      <c r="O27" s="1008"/>
      <c r="P27" s="1008"/>
      <c r="Q27" s="1008"/>
      <c r="R27" s="1008"/>
      <c r="S27" s="1008"/>
      <c r="T27" s="1009"/>
      <c r="U27" s="1026"/>
      <c r="V27" s="1027"/>
      <c r="W27" s="1032"/>
      <c r="X27" s="1033"/>
      <c r="Y27" s="1020"/>
      <c r="Z27" s="1021"/>
      <c r="AA27" s="1020"/>
      <c r="AB27" s="1021"/>
      <c r="AC27" s="1021"/>
      <c r="AD27" s="1021"/>
      <c r="AE27" s="1021"/>
      <c r="AF27" s="1037"/>
      <c r="AG27" s="1032"/>
      <c r="AH27" s="1032"/>
      <c r="AI27" s="1032"/>
      <c r="AJ27" s="1032"/>
      <c r="AK27" s="1032"/>
      <c r="AL27" s="1033"/>
      <c r="AM27" s="987"/>
      <c r="AN27" s="988"/>
      <c r="AO27" s="988"/>
      <c r="AP27" s="988"/>
      <c r="AQ27" s="988"/>
      <c r="AR27" s="990"/>
      <c r="AS27" s="987"/>
      <c r="AT27" s="988"/>
      <c r="AU27" s="988"/>
      <c r="AV27" s="988"/>
      <c r="AW27" s="988"/>
      <c r="AX27" s="990"/>
      <c r="AY27" s="987"/>
      <c r="AZ27" s="988"/>
      <c r="BA27" s="988"/>
      <c r="BB27" s="988"/>
      <c r="BC27" s="988"/>
      <c r="BD27" s="990"/>
      <c r="BE27" s="987"/>
      <c r="BF27" s="988"/>
      <c r="BG27" s="988"/>
      <c r="BH27" s="988"/>
      <c r="BI27" s="988"/>
      <c r="BJ27" s="990"/>
      <c r="BK27" s="17"/>
      <c r="BL27" s="17"/>
      <c r="BM27" s="17"/>
    </row>
    <row r="28" spans="1:65" s="19" customFormat="1" ht="14.25" thickBot="1">
      <c r="A28" s="976">
        <v>1</v>
      </c>
      <c r="B28" s="977"/>
      <c r="C28" s="978">
        <v>2</v>
      </c>
      <c r="D28" s="979"/>
      <c r="E28" s="979"/>
      <c r="F28" s="979"/>
      <c r="G28" s="979"/>
      <c r="H28" s="979"/>
      <c r="I28" s="979"/>
      <c r="J28" s="979"/>
      <c r="K28" s="979"/>
      <c r="L28" s="979"/>
      <c r="M28" s="979"/>
      <c r="N28" s="979"/>
      <c r="O28" s="979"/>
      <c r="P28" s="979"/>
      <c r="Q28" s="979"/>
      <c r="R28" s="979"/>
      <c r="S28" s="979"/>
      <c r="T28" s="980"/>
      <c r="U28" s="978">
        <v>3</v>
      </c>
      <c r="V28" s="981"/>
      <c r="W28" s="979">
        <v>4</v>
      </c>
      <c r="X28" s="980"/>
      <c r="Y28" s="982">
        <v>5</v>
      </c>
      <c r="Z28" s="983"/>
      <c r="AA28" s="978">
        <v>6</v>
      </c>
      <c r="AB28" s="979"/>
      <c r="AC28" s="979"/>
      <c r="AD28" s="979"/>
      <c r="AE28" s="979"/>
      <c r="AF28" s="981"/>
      <c r="AG28" s="984">
        <v>7</v>
      </c>
      <c r="AH28" s="979"/>
      <c r="AI28" s="979"/>
      <c r="AJ28" s="979"/>
      <c r="AK28" s="979"/>
      <c r="AL28" s="980"/>
      <c r="AM28" s="975">
        <v>12</v>
      </c>
      <c r="AN28" s="973"/>
      <c r="AO28" s="973">
        <v>13</v>
      </c>
      <c r="AP28" s="973"/>
      <c r="AQ28" s="973">
        <v>14</v>
      </c>
      <c r="AR28" s="974"/>
      <c r="AS28" s="975">
        <v>15</v>
      </c>
      <c r="AT28" s="973"/>
      <c r="AU28" s="973">
        <v>16</v>
      </c>
      <c r="AV28" s="973"/>
      <c r="AW28" s="973">
        <v>17</v>
      </c>
      <c r="AX28" s="974"/>
      <c r="AY28" s="975">
        <v>18</v>
      </c>
      <c r="AZ28" s="973"/>
      <c r="BA28" s="973">
        <v>19</v>
      </c>
      <c r="BB28" s="973"/>
      <c r="BC28" s="973">
        <v>20</v>
      </c>
      <c r="BD28" s="974"/>
      <c r="BE28" s="975">
        <v>21</v>
      </c>
      <c r="BF28" s="973"/>
      <c r="BG28" s="973">
        <v>22</v>
      </c>
      <c r="BH28" s="973"/>
      <c r="BI28" s="973">
        <v>23</v>
      </c>
      <c r="BJ28" s="974"/>
      <c r="BK28" s="18"/>
      <c r="BL28" s="365"/>
      <c r="BM28" s="365"/>
    </row>
    <row r="29" spans="1:65" s="21" customFormat="1" ht="21.75" customHeight="1" thickBot="1">
      <c r="A29" s="916" t="s">
        <v>61</v>
      </c>
      <c r="B29" s="917"/>
      <c r="C29" s="100" t="s">
        <v>62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2"/>
      <c r="U29" s="103"/>
      <c r="V29" s="104"/>
      <c r="W29" s="508"/>
      <c r="X29" s="106"/>
      <c r="Y29" s="93">
        <f>AA29+AG29</f>
        <v>768</v>
      </c>
      <c r="Z29" s="94"/>
      <c r="AA29" s="107">
        <f>SUM(AA30:AF33)</f>
        <v>80</v>
      </c>
      <c r="AB29" s="96"/>
      <c r="AC29" s="96"/>
      <c r="AD29" s="96"/>
      <c r="AE29" s="96"/>
      <c r="AF29" s="117"/>
      <c r="AG29" s="274">
        <f>SUM(AG30:AL33)</f>
        <v>688</v>
      </c>
      <c r="AH29" s="275"/>
      <c r="AI29" s="275"/>
      <c r="AJ29" s="275"/>
      <c r="AK29" s="275"/>
      <c r="AL29" s="493"/>
      <c r="AM29" s="107">
        <f>AM30+AM31+AM33</f>
        <v>28</v>
      </c>
      <c r="AN29" s="117"/>
      <c r="AO29" s="274">
        <f>AO30+AO31+AO33</f>
        <v>6</v>
      </c>
      <c r="AP29" s="276"/>
      <c r="AQ29" s="826">
        <f>AQ30+AQ31+AQ33</f>
        <v>0</v>
      </c>
      <c r="AR29" s="827"/>
      <c r="AS29" s="107">
        <f>AS30+AS31+AS33</f>
        <v>40</v>
      </c>
      <c r="AT29" s="117"/>
      <c r="AU29" s="274">
        <f>AU30+AU31+AU33</f>
        <v>308</v>
      </c>
      <c r="AV29" s="276"/>
      <c r="AW29" s="826">
        <f>AW30+AW31+AW33</f>
        <v>3</v>
      </c>
      <c r="AX29" s="827"/>
      <c r="AY29" s="107">
        <f>AY30+AY31+AY33</f>
        <v>12</v>
      </c>
      <c r="AZ29" s="117"/>
      <c r="BA29" s="274">
        <f>BA30+BA31+BA33</f>
        <v>374</v>
      </c>
      <c r="BB29" s="276"/>
      <c r="BC29" s="826">
        <f>BC30+BC31+BC33</f>
        <v>17</v>
      </c>
      <c r="BD29" s="827"/>
      <c r="BE29" s="107">
        <f>BE30+BE31+BE33</f>
        <v>0</v>
      </c>
      <c r="BF29" s="117"/>
      <c r="BG29" s="274">
        <f>BG30+BG31+BG33</f>
        <v>0</v>
      </c>
      <c r="BH29" s="276"/>
      <c r="BI29" s="826">
        <f>BI30+BI31+BI33</f>
        <v>0</v>
      </c>
      <c r="BJ29" s="827"/>
      <c r="BK29" s="20"/>
      <c r="BL29" s="290"/>
      <c r="BM29" s="290"/>
    </row>
    <row r="30" spans="1:65" s="21" customFormat="1" ht="21" customHeight="1">
      <c r="A30" s="970" t="s">
        <v>63</v>
      </c>
      <c r="B30" s="971"/>
      <c r="C30" s="610" t="s">
        <v>64</v>
      </c>
      <c r="D30" s="611"/>
      <c r="E30" s="611"/>
      <c r="F30" s="611"/>
      <c r="G30" s="611"/>
      <c r="H30" s="611"/>
      <c r="I30" s="611"/>
      <c r="J30" s="611"/>
      <c r="K30" s="611"/>
      <c r="L30" s="611"/>
      <c r="M30" s="611"/>
      <c r="N30" s="611"/>
      <c r="O30" s="611"/>
      <c r="P30" s="611"/>
      <c r="Q30" s="611"/>
      <c r="R30" s="611"/>
      <c r="S30" s="611"/>
      <c r="T30" s="612"/>
      <c r="U30" s="332">
        <v>2</v>
      </c>
      <c r="V30" s="333"/>
      <c r="W30" s="334"/>
      <c r="X30" s="334"/>
      <c r="Y30" s="188">
        <f>AG30+AA30</f>
        <v>240</v>
      </c>
      <c r="Z30" s="207"/>
      <c r="AA30" s="191">
        <f>AM30+AS30+AY30+BE30</f>
        <v>26</v>
      </c>
      <c r="AB30" s="192"/>
      <c r="AC30" s="192"/>
      <c r="AD30" s="192"/>
      <c r="AE30" s="192"/>
      <c r="AF30" s="193"/>
      <c r="AG30" s="194">
        <f>AO30+AU30+BA30+BG30</f>
        <v>214</v>
      </c>
      <c r="AH30" s="195"/>
      <c r="AI30" s="195"/>
      <c r="AJ30" s="195"/>
      <c r="AK30" s="195"/>
      <c r="AL30" s="535"/>
      <c r="AM30" s="191">
        <v>8</v>
      </c>
      <c r="AN30" s="193"/>
      <c r="AO30" s="194">
        <v>2</v>
      </c>
      <c r="AP30" s="196"/>
      <c r="AQ30" s="194"/>
      <c r="AR30" s="687"/>
      <c r="AS30" s="191">
        <v>14</v>
      </c>
      <c r="AT30" s="193"/>
      <c r="AU30" s="194">
        <v>70</v>
      </c>
      <c r="AV30" s="196"/>
      <c r="AW30" s="194"/>
      <c r="AX30" s="687">
        <v>78</v>
      </c>
      <c r="AY30" s="191">
        <v>4</v>
      </c>
      <c r="AZ30" s="193"/>
      <c r="BA30" s="194">
        <v>142</v>
      </c>
      <c r="BB30" s="196"/>
      <c r="BC30" s="194">
        <v>6</v>
      </c>
      <c r="BD30" s="687"/>
      <c r="BE30" s="191"/>
      <c r="BF30" s="193"/>
      <c r="BG30" s="194"/>
      <c r="BH30" s="196"/>
      <c r="BI30" s="194"/>
      <c r="BJ30" s="687"/>
      <c r="BK30" s="22"/>
      <c r="BL30" s="312"/>
      <c r="BM30" s="312"/>
    </row>
    <row r="31" spans="1:65" s="21" customFormat="1" ht="31.5" customHeight="1">
      <c r="A31" s="958" t="s">
        <v>65</v>
      </c>
      <c r="B31" s="972"/>
      <c r="C31" s="315" t="s">
        <v>66</v>
      </c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7"/>
      <c r="U31" s="602">
        <v>2</v>
      </c>
      <c r="V31" s="604"/>
      <c r="W31" s="322"/>
      <c r="X31" s="323"/>
      <c r="Y31" s="240">
        <f>AG31+AA31</f>
        <v>420</v>
      </c>
      <c r="Z31" s="326"/>
      <c r="AA31" s="240">
        <f>AM31+AS31+AY31+BE31</f>
        <v>36</v>
      </c>
      <c r="AB31" s="241"/>
      <c r="AC31" s="241"/>
      <c r="AD31" s="241"/>
      <c r="AE31" s="241"/>
      <c r="AF31" s="242"/>
      <c r="AG31" s="243">
        <f>AO31+AU31+BA31+BG31</f>
        <v>384</v>
      </c>
      <c r="AH31" s="244"/>
      <c r="AI31" s="244"/>
      <c r="AJ31" s="244"/>
      <c r="AK31" s="244"/>
      <c r="AL31" s="606"/>
      <c r="AM31" s="240">
        <v>8</v>
      </c>
      <c r="AN31" s="242"/>
      <c r="AO31" s="243">
        <v>2</v>
      </c>
      <c r="AP31" s="245"/>
      <c r="AQ31" s="243"/>
      <c r="AR31" s="685"/>
      <c r="AS31" s="240">
        <v>20</v>
      </c>
      <c r="AT31" s="242"/>
      <c r="AU31" s="243">
        <v>150</v>
      </c>
      <c r="AV31" s="245"/>
      <c r="AW31" s="243"/>
      <c r="AX31" s="685">
        <v>180</v>
      </c>
      <c r="AY31" s="240">
        <v>8</v>
      </c>
      <c r="AZ31" s="242"/>
      <c r="BA31" s="243">
        <v>232</v>
      </c>
      <c r="BB31" s="245"/>
      <c r="BC31" s="243">
        <v>11</v>
      </c>
      <c r="BD31" s="685"/>
      <c r="BE31" s="240"/>
      <c r="BF31" s="242"/>
      <c r="BG31" s="243"/>
      <c r="BH31" s="245"/>
      <c r="BI31" s="243"/>
      <c r="BJ31" s="685"/>
      <c r="BK31" s="22"/>
      <c r="BL31" s="312"/>
      <c r="BM31" s="312"/>
    </row>
    <row r="32" spans="1:65" s="21" customFormat="1" ht="19.5">
      <c r="A32" s="934"/>
      <c r="B32" s="962"/>
      <c r="C32" s="264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6"/>
      <c r="U32" s="320"/>
      <c r="V32" s="321"/>
      <c r="W32" s="324"/>
      <c r="X32" s="325"/>
      <c r="Y32" s="184"/>
      <c r="Z32" s="181"/>
      <c r="AA32" s="184"/>
      <c r="AB32" s="180"/>
      <c r="AC32" s="180"/>
      <c r="AD32" s="180"/>
      <c r="AE32" s="180"/>
      <c r="AF32" s="185"/>
      <c r="AG32" s="246"/>
      <c r="AH32" s="247"/>
      <c r="AI32" s="247"/>
      <c r="AJ32" s="247"/>
      <c r="AK32" s="247"/>
      <c r="AL32" s="582"/>
      <c r="AM32" s="184"/>
      <c r="AN32" s="185"/>
      <c r="AO32" s="246"/>
      <c r="AP32" s="248"/>
      <c r="AQ32" s="246"/>
      <c r="AR32" s="686"/>
      <c r="AS32" s="184"/>
      <c r="AT32" s="185"/>
      <c r="AU32" s="246"/>
      <c r="AV32" s="248"/>
      <c r="AW32" s="246"/>
      <c r="AX32" s="686"/>
      <c r="AY32" s="184"/>
      <c r="AZ32" s="185"/>
      <c r="BA32" s="246"/>
      <c r="BB32" s="248"/>
      <c r="BC32" s="246"/>
      <c r="BD32" s="686"/>
      <c r="BE32" s="184"/>
      <c r="BF32" s="185"/>
      <c r="BG32" s="246"/>
      <c r="BH32" s="248"/>
      <c r="BI32" s="246"/>
      <c r="BJ32" s="686"/>
      <c r="BK32" s="22"/>
      <c r="BL32" s="312"/>
      <c r="BM32" s="312"/>
    </row>
    <row r="33" spans="1:65" s="21" customFormat="1" ht="21" customHeight="1" thickBot="1">
      <c r="A33" s="970" t="s">
        <v>67</v>
      </c>
      <c r="B33" s="971"/>
      <c r="C33" s="597" t="s">
        <v>68</v>
      </c>
      <c r="D33" s="598"/>
      <c r="E33" s="598"/>
      <c r="F33" s="598"/>
      <c r="G33" s="598"/>
      <c r="H33" s="598"/>
      <c r="I33" s="598"/>
      <c r="J33" s="598"/>
      <c r="K33" s="598"/>
      <c r="L33" s="598"/>
      <c r="M33" s="598"/>
      <c r="N33" s="598"/>
      <c r="O33" s="598"/>
      <c r="P33" s="598"/>
      <c r="Q33" s="598">
        <v>4</v>
      </c>
      <c r="R33" s="598"/>
      <c r="S33" s="598"/>
      <c r="T33" s="599"/>
      <c r="U33" s="306"/>
      <c r="V33" s="307">
        <v>1</v>
      </c>
      <c r="W33" s="600">
        <v>1</v>
      </c>
      <c r="X33" s="600"/>
      <c r="Y33" s="291">
        <f>AG33+AA33</f>
        <v>108</v>
      </c>
      <c r="Z33" s="296"/>
      <c r="AA33" s="310">
        <f>AM33+AS33+AY33+BE33</f>
        <v>18</v>
      </c>
      <c r="AB33" s="297"/>
      <c r="AC33" s="297"/>
      <c r="AD33" s="297"/>
      <c r="AE33" s="297"/>
      <c r="AF33" s="311"/>
      <c r="AG33" s="298">
        <f>AO33+AU33+BA33+BG33</f>
        <v>90</v>
      </c>
      <c r="AH33" s="299"/>
      <c r="AI33" s="299"/>
      <c r="AJ33" s="299"/>
      <c r="AK33" s="299"/>
      <c r="AL33" s="556"/>
      <c r="AM33" s="310">
        <v>12</v>
      </c>
      <c r="AN33" s="311"/>
      <c r="AO33" s="298">
        <v>2</v>
      </c>
      <c r="AP33" s="300"/>
      <c r="AQ33" s="288"/>
      <c r="AR33" s="289"/>
      <c r="AS33" s="310">
        <v>6</v>
      </c>
      <c r="AT33" s="311"/>
      <c r="AU33" s="298">
        <v>88</v>
      </c>
      <c r="AV33" s="300"/>
      <c r="AW33" s="288">
        <v>3</v>
      </c>
      <c r="AX33" s="289"/>
      <c r="AY33" s="310"/>
      <c r="AZ33" s="311"/>
      <c r="BA33" s="298"/>
      <c r="BB33" s="300"/>
      <c r="BC33" s="288"/>
      <c r="BD33" s="289"/>
      <c r="BE33" s="310"/>
      <c r="BF33" s="311"/>
      <c r="BG33" s="298"/>
      <c r="BH33" s="300"/>
      <c r="BI33" s="288"/>
      <c r="BJ33" s="289"/>
      <c r="BK33" s="22"/>
      <c r="BL33" s="312"/>
      <c r="BM33" s="312"/>
    </row>
    <row r="34" spans="1:65" s="21" customFormat="1" ht="21.75" customHeight="1" thickBot="1">
      <c r="A34" s="916" t="s">
        <v>69</v>
      </c>
      <c r="B34" s="917"/>
      <c r="C34" s="100" t="s">
        <v>70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2"/>
      <c r="U34" s="589"/>
      <c r="V34" s="591"/>
      <c r="W34" s="590"/>
      <c r="X34" s="592"/>
      <c r="Y34" s="93">
        <f>AA34+AG34</f>
        <v>372</v>
      </c>
      <c r="Z34" s="94"/>
      <c r="AA34" s="107">
        <f>AA35+AA39</f>
        <v>40</v>
      </c>
      <c r="AB34" s="96"/>
      <c r="AC34" s="96"/>
      <c r="AD34" s="96"/>
      <c r="AE34" s="96"/>
      <c r="AF34" s="117"/>
      <c r="AG34" s="122">
        <f>AG35+AG39</f>
        <v>332</v>
      </c>
      <c r="AH34" s="96"/>
      <c r="AI34" s="96"/>
      <c r="AJ34" s="96"/>
      <c r="AK34" s="96"/>
      <c r="AL34" s="123"/>
      <c r="AM34" s="967">
        <f>AM35+AM39</f>
        <v>4</v>
      </c>
      <c r="AN34" s="283"/>
      <c r="AO34" s="287">
        <f>AO35+AO39</f>
        <v>2</v>
      </c>
      <c r="AP34" s="287"/>
      <c r="AQ34" s="914">
        <f>AQ35+AQ39</f>
        <v>0</v>
      </c>
      <c r="AR34" s="915"/>
      <c r="AS34" s="967">
        <f>AS35+AS39</f>
        <v>14</v>
      </c>
      <c r="AT34" s="283"/>
      <c r="AU34" s="287">
        <f>AU35+AU39</f>
        <v>100</v>
      </c>
      <c r="AV34" s="287"/>
      <c r="AW34" s="914">
        <f>AW35+AW39</f>
        <v>2</v>
      </c>
      <c r="AX34" s="915"/>
      <c r="AY34" s="967">
        <f>AY35+AY39</f>
        <v>8</v>
      </c>
      <c r="AZ34" s="283"/>
      <c r="BA34" s="287">
        <f>BA35+BA39</f>
        <v>100</v>
      </c>
      <c r="BB34" s="287"/>
      <c r="BC34" s="914">
        <f>BC35+BC39</f>
        <v>4</v>
      </c>
      <c r="BD34" s="915"/>
      <c r="BE34" s="967">
        <f>BE35+BE39</f>
        <v>14</v>
      </c>
      <c r="BF34" s="283"/>
      <c r="BG34" s="287">
        <f>BG35+BG39</f>
        <v>130</v>
      </c>
      <c r="BH34" s="287"/>
      <c r="BI34" s="914">
        <f>BI35+BI39</f>
        <v>4</v>
      </c>
      <c r="BJ34" s="915"/>
      <c r="BK34" s="20"/>
      <c r="BL34" s="290"/>
      <c r="BM34" s="290"/>
    </row>
    <row r="35" spans="1:65" s="21" customFormat="1" ht="21" customHeight="1" thickBot="1">
      <c r="A35" s="946" t="s">
        <v>71</v>
      </c>
      <c r="B35" s="947"/>
      <c r="C35" s="948" t="s">
        <v>72</v>
      </c>
      <c r="D35" s="949"/>
      <c r="E35" s="949"/>
      <c r="F35" s="949"/>
      <c r="G35" s="949"/>
      <c r="H35" s="949"/>
      <c r="I35" s="949"/>
      <c r="J35" s="949"/>
      <c r="K35" s="949"/>
      <c r="L35" s="949"/>
      <c r="M35" s="949"/>
      <c r="N35" s="949"/>
      <c r="O35" s="949"/>
      <c r="P35" s="949"/>
      <c r="Q35" s="949">
        <v>9</v>
      </c>
      <c r="R35" s="949"/>
      <c r="S35" s="949"/>
      <c r="T35" s="950"/>
      <c r="U35" s="951"/>
      <c r="V35" s="952"/>
      <c r="W35" s="952"/>
      <c r="X35" s="953"/>
      <c r="Y35" s="968">
        <f>AA35+AG35</f>
        <v>192</v>
      </c>
      <c r="Z35" s="969"/>
      <c r="AA35" s="694">
        <f>SUM(AA36:AF38)</f>
        <v>22</v>
      </c>
      <c r="AB35" s="699"/>
      <c r="AC35" s="699"/>
      <c r="AD35" s="699"/>
      <c r="AE35" s="699"/>
      <c r="AF35" s="695"/>
      <c r="AG35" s="955">
        <f>SUM(AG36:AL38)</f>
        <v>170</v>
      </c>
      <c r="AH35" s="956"/>
      <c r="AI35" s="956"/>
      <c r="AJ35" s="956"/>
      <c r="AK35" s="956"/>
      <c r="AL35" s="957"/>
      <c r="AM35" s="965">
        <f>SUM(AM36:AN38)</f>
        <v>4</v>
      </c>
      <c r="AN35" s="966"/>
      <c r="AO35" s="932">
        <f>SUM(AO36:AP38)</f>
        <v>2</v>
      </c>
      <c r="AP35" s="933"/>
      <c r="AQ35" s="963">
        <f>AQ36+AQ38</f>
        <v>0</v>
      </c>
      <c r="AR35" s="964"/>
      <c r="AS35" s="965">
        <f>SUM(AS36:AT38)</f>
        <v>14</v>
      </c>
      <c r="AT35" s="966"/>
      <c r="AU35" s="932">
        <f>SUM(AU36:AV38)</f>
        <v>100</v>
      </c>
      <c r="AV35" s="933"/>
      <c r="AW35" s="963">
        <f>AW36+AW38</f>
        <v>2</v>
      </c>
      <c r="AX35" s="964"/>
      <c r="AY35" s="965">
        <f>SUM(AY36:AZ38)</f>
        <v>4</v>
      </c>
      <c r="AZ35" s="966"/>
      <c r="BA35" s="932">
        <f>SUM(BA36:BB38)</f>
        <v>68</v>
      </c>
      <c r="BB35" s="933"/>
      <c r="BC35" s="963">
        <f>BC36+BC38</f>
        <v>3</v>
      </c>
      <c r="BD35" s="964"/>
      <c r="BE35" s="965">
        <f>SUM(BE36:BF38)</f>
        <v>0</v>
      </c>
      <c r="BF35" s="966"/>
      <c r="BG35" s="932">
        <f>SUM(BG36:BH38)</f>
        <v>0</v>
      </c>
      <c r="BH35" s="933"/>
      <c r="BI35" s="963">
        <f>BI36+BI38</f>
        <v>0</v>
      </c>
      <c r="BJ35" s="964"/>
      <c r="BK35" s="23"/>
      <c r="BL35" s="197"/>
      <c r="BM35" s="197"/>
    </row>
    <row r="36" spans="1:65" s="21" customFormat="1" ht="21" customHeight="1">
      <c r="A36" s="960" t="s">
        <v>73</v>
      </c>
      <c r="B36" s="961"/>
      <c r="C36" s="261" t="s">
        <v>74</v>
      </c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3"/>
      <c r="U36" s="267"/>
      <c r="V36" s="268"/>
      <c r="W36" s="579">
        <v>1</v>
      </c>
      <c r="X36" s="270"/>
      <c r="Y36" s="249">
        <f>AA36+AG36</f>
        <v>84</v>
      </c>
      <c r="Z36" s="271"/>
      <c r="AA36" s="240">
        <f>AM36+AS36+AY36+BE36</f>
        <v>14</v>
      </c>
      <c r="AB36" s="241"/>
      <c r="AC36" s="241"/>
      <c r="AD36" s="241"/>
      <c r="AE36" s="241"/>
      <c r="AF36" s="242"/>
      <c r="AG36" s="243">
        <f>AO36+AU36+BA36+BG36</f>
        <v>70</v>
      </c>
      <c r="AH36" s="244"/>
      <c r="AI36" s="244"/>
      <c r="AJ36" s="244"/>
      <c r="AK36" s="244"/>
      <c r="AL36" s="606"/>
      <c r="AM36" s="249">
        <v>4</v>
      </c>
      <c r="AN36" s="251"/>
      <c r="AO36" s="252">
        <v>2</v>
      </c>
      <c r="AP36" s="254"/>
      <c r="AQ36" s="252"/>
      <c r="AR36" s="783"/>
      <c r="AS36" s="249">
        <v>10</v>
      </c>
      <c r="AT36" s="251"/>
      <c r="AU36" s="252">
        <v>68</v>
      </c>
      <c r="AV36" s="254"/>
      <c r="AW36" s="252">
        <v>2</v>
      </c>
      <c r="AX36" s="783"/>
      <c r="AY36" s="249"/>
      <c r="AZ36" s="251"/>
      <c r="BA36" s="252"/>
      <c r="BB36" s="254"/>
      <c r="BC36" s="252"/>
      <c r="BD36" s="783"/>
      <c r="BE36" s="249"/>
      <c r="BF36" s="251"/>
      <c r="BG36" s="252"/>
      <c r="BH36" s="254"/>
      <c r="BI36" s="252"/>
      <c r="BJ36" s="783"/>
      <c r="BK36" s="23"/>
      <c r="BL36" s="197"/>
      <c r="BM36" s="197"/>
    </row>
    <row r="37" spans="1:65" s="21" customFormat="1" ht="21" customHeight="1">
      <c r="A37" s="934"/>
      <c r="B37" s="962"/>
      <c r="C37" s="264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6"/>
      <c r="U37" s="156"/>
      <c r="V37" s="157"/>
      <c r="W37" s="580"/>
      <c r="X37" s="159"/>
      <c r="Y37" s="184"/>
      <c r="Z37" s="181"/>
      <c r="AA37" s="184"/>
      <c r="AB37" s="180"/>
      <c r="AC37" s="180"/>
      <c r="AD37" s="180"/>
      <c r="AE37" s="180"/>
      <c r="AF37" s="185"/>
      <c r="AG37" s="246"/>
      <c r="AH37" s="247"/>
      <c r="AI37" s="247"/>
      <c r="AJ37" s="247"/>
      <c r="AK37" s="247"/>
      <c r="AL37" s="582"/>
      <c r="AM37" s="184"/>
      <c r="AN37" s="185"/>
      <c r="AO37" s="246"/>
      <c r="AP37" s="248"/>
      <c r="AQ37" s="246"/>
      <c r="AR37" s="686"/>
      <c r="AS37" s="184"/>
      <c r="AT37" s="185"/>
      <c r="AU37" s="246"/>
      <c r="AV37" s="248"/>
      <c r="AW37" s="246"/>
      <c r="AX37" s="686"/>
      <c r="AY37" s="184"/>
      <c r="AZ37" s="185"/>
      <c r="BA37" s="246"/>
      <c r="BB37" s="248"/>
      <c r="BC37" s="246"/>
      <c r="BD37" s="686"/>
      <c r="BE37" s="184"/>
      <c r="BF37" s="185"/>
      <c r="BG37" s="246"/>
      <c r="BH37" s="248"/>
      <c r="BI37" s="246"/>
      <c r="BJ37" s="686"/>
      <c r="BK37" s="23"/>
      <c r="BL37" s="197"/>
      <c r="BM37" s="197"/>
    </row>
    <row r="38" spans="1:65" s="21" customFormat="1" ht="37.5" customHeight="1" thickBot="1">
      <c r="A38" s="958" t="s">
        <v>75</v>
      </c>
      <c r="B38" s="959"/>
      <c r="C38" s="540" t="s">
        <v>76</v>
      </c>
      <c r="D38" s="541"/>
      <c r="E38" s="541"/>
      <c r="F38" s="541"/>
      <c r="G38" s="541"/>
      <c r="H38" s="541"/>
      <c r="I38" s="541"/>
      <c r="J38" s="541"/>
      <c r="K38" s="541"/>
      <c r="L38" s="541"/>
      <c r="M38" s="541"/>
      <c r="N38" s="541"/>
      <c r="O38" s="541"/>
      <c r="P38" s="541"/>
      <c r="Q38" s="541"/>
      <c r="R38" s="541"/>
      <c r="S38" s="541"/>
      <c r="T38" s="542"/>
      <c r="U38" s="563">
        <v>2</v>
      </c>
      <c r="V38" s="564"/>
      <c r="W38" s="564"/>
      <c r="X38" s="565"/>
      <c r="Y38" s="291">
        <f>AG38+AA38</f>
        <v>108</v>
      </c>
      <c r="Z38" s="296"/>
      <c r="AA38" s="310">
        <f>AM38+AS38+AY38+BE38</f>
        <v>8</v>
      </c>
      <c r="AB38" s="297"/>
      <c r="AC38" s="297"/>
      <c r="AD38" s="297"/>
      <c r="AE38" s="297"/>
      <c r="AF38" s="311"/>
      <c r="AG38" s="298">
        <f>AO38+AU38+BA38+BG38</f>
        <v>100</v>
      </c>
      <c r="AH38" s="299"/>
      <c r="AI38" s="299"/>
      <c r="AJ38" s="299"/>
      <c r="AK38" s="299"/>
      <c r="AL38" s="556"/>
      <c r="AM38" s="233"/>
      <c r="AN38" s="234"/>
      <c r="AO38" s="224"/>
      <c r="AP38" s="226"/>
      <c r="AQ38" s="220"/>
      <c r="AR38" s="221"/>
      <c r="AS38" s="233">
        <v>4</v>
      </c>
      <c r="AT38" s="234"/>
      <c r="AU38" s="224">
        <v>32</v>
      </c>
      <c r="AV38" s="226"/>
      <c r="AW38" s="220"/>
      <c r="AX38" s="221"/>
      <c r="AY38" s="938">
        <v>4</v>
      </c>
      <c r="AZ38" s="939"/>
      <c r="BA38" s="940">
        <v>68</v>
      </c>
      <c r="BB38" s="941"/>
      <c r="BC38" s="942">
        <v>3</v>
      </c>
      <c r="BD38" s="943"/>
      <c r="BE38" s="944"/>
      <c r="BF38" s="945"/>
      <c r="BG38" s="941"/>
      <c r="BH38" s="941"/>
      <c r="BI38" s="942"/>
      <c r="BJ38" s="943"/>
      <c r="BK38" s="23"/>
      <c r="BL38" s="197"/>
      <c r="BM38" s="197"/>
    </row>
    <row r="39" spans="1:65" s="21" customFormat="1" ht="21" customHeight="1" thickBot="1">
      <c r="A39" s="946" t="s">
        <v>79</v>
      </c>
      <c r="B39" s="947"/>
      <c r="C39" s="948" t="s">
        <v>80</v>
      </c>
      <c r="D39" s="949"/>
      <c r="E39" s="949"/>
      <c r="F39" s="949"/>
      <c r="G39" s="949"/>
      <c r="H39" s="949"/>
      <c r="I39" s="949"/>
      <c r="J39" s="949"/>
      <c r="K39" s="949"/>
      <c r="L39" s="949"/>
      <c r="M39" s="949"/>
      <c r="N39" s="949"/>
      <c r="O39" s="949"/>
      <c r="P39" s="949"/>
      <c r="Q39" s="949">
        <v>9</v>
      </c>
      <c r="R39" s="949"/>
      <c r="S39" s="949"/>
      <c r="T39" s="950"/>
      <c r="U39" s="951"/>
      <c r="V39" s="952"/>
      <c r="W39" s="952"/>
      <c r="X39" s="953"/>
      <c r="Y39" s="694">
        <f>AG39+AA39</f>
        <v>180</v>
      </c>
      <c r="Z39" s="954"/>
      <c r="AA39" s="694">
        <f>SUM(AA40:AF40)</f>
        <v>18</v>
      </c>
      <c r="AB39" s="699"/>
      <c r="AC39" s="699" t="e">
        <f>#REF!+AC40</f>
        <v>#REF!</v>
      </c>
      <c r="AD39" s="699"/>
      <c r="AE39" s="699" t="e">
        <f>#REF!+AE40</f>
        <v>#REF!</v>
      </c>
      <c r="AF39" s="695"/>
      <c r="AG39" s="955">
        <f>SUM(AG40:AL40)</f>
        <v>162</v>
      </c>
      <c r="AH39" s="956"/>
      <c r="AI39" s="956" t="e">
        <f>#REF!+AI40</f>
        <v>#REF!</v>
      </c>
      <c r="AJ39" s="956"/>
      <c r="AK39" s="956" t="e">
        <f>#REF!+AK40</f>
        <v>#REF!</v>
      </c>
      <c r="AL39" s="957"/>
      <c r="AM39" s="930">
        <f>SUM(AM40:AN40)</f>
        <v>0</v>
      </c>
      <c r="AN39" s="931"/>
      <c r="AO39" s="932">
        <f>SUM(AO40:AP40)</f>
        <v>0</v>
      </c>
      <c r="AP39" s="933"/>
      <c r="AQ39" s="928">
        <f>SUM(AQ40:AR40)</f>
        <v>0</v>
      </c>
      <c r="AR39" s="929"/>
      <c r="AS39" s="930">
        <f>SUM(AS40:AT40)</f>
        <v>0</v>
      </c>
      <c r="AT39" s="931"/>
      <c r="AU39" s="932">
        <f>SUM(AU40:AV40)</f>
        <v>0</v>
      </c>
      <c r="AV39" s="933"/>
      <c r="AW39" s="928">
        <f>SUM(AW40:AX40)</f>
        <v>0</v>
      </c>
      <c r="AX39" s="929"/>
      <c r="AY39" s="930">
        <f>SUM(AY40:AZ40)</f>
        <v>4</v>
      </c>
      <c r="AZ39" s="931"/>
      <c r="BA39" s="932">
        <f>SUM(BA40:BB40)</f>
        <v>32</v>
      </c>
      <c r="BB39" s="933"/>
      <c r="BC39" s="928">
        <f>SUM(BC40:BD40)</f>
        <v>1</v>
      </c>
      <c r="BD39" s="929"/>
      <c r="BE39" s="930">
        <f>SUM(BE40:BF40)</f>
        <v>14</v>
      </c>
      <c r="BF39" s="931"/>
      <c r="BG39" s="932">
        <f>SUM(BG40:BH40)</f>
        <v>130</v>
      </c>
      <c r="BH39" s="933"/>
      <c r="BI39" s="928">
        <f>SUM(BI40:BJ40)</f>
        <v>4</v>
      </c>
      <c r="BJ39" s="929"/>
      <c r="BK39" s="23"/>
      <c r="BL39" s="197"/>
      <c r="BM39" s="197"/>
    </row>
    <row r="40" spans="1:65" s="21" customFormat="1" ht="37.5" customHeight="1" thickBot="1">
      <c r="A40" s="934" t="s">
        <v>81</v>
      </c>
      <c r="B40" s="935"/>
      <c r="C40" s="540" t="s">
        <v>82</v>
      </c>
      <c r="D40" s="541"/>
      <c r="E40" s="541"/>
      <c r="F40" s="541"/>
      <c r="G40" s="541"/>
      <c r="H40" s="541"/>
      <c r="I40" s="541"/>
      <c r="J40" s="541"/>
      <c r="K40" s="541"/>
      <c r="L40" s="541"/>
      <c r="M40" s="541"/>
      <c r="N40" s="541"/>
      <c r="O40" s="541"/>
      <c r="P40" s="541"/>
      <c r="Q40" s="541"/>
      <c r="R40" s="541"/>
      <c r="S40" s="541"/>
      <c r="T40" s="542"/>
      <c r="U40" s="267">
        <v>3</v>
      </c>
      <c r="V40" s="268"/>
      <c r="W40" s="269">
        <v>2</v>
      </c>
      <c r="X40" s="270"/>
      <c r="Y40" s="936">
        <f>AG40+AA40</f>
        <v>180</v>
      </c>
      <c r="Z40" s="937"/>
      <c r="AA40" s="249">
        <f>AM40+AS40+AY40+BE40</f>
        <v>18</v>
      </c>
      <c r="AB40" s="250"/>
      <c r="AC40" s="250"/>
      <c r="AD40" s="250"/>
      <c r="AE40" s="250"/>
      <c r="AF40" s="251"/>
      <c r="AG40" s="252">
        <f>AO40+AU40+BA40+BG40</f>
        <v>162</v>
      </c>
      <c r="AH40" s="253"/>
      <c r="AI40" s="253"/>
      <c r="AJ40" s="253"/>
      <c r="AK40" s="253"/>
      <c r="AL40" s="581"/>
      <c r="AM40" s="240"/>
      <c r="AN40" s="242"/>
      <c r="AO40" s="243"/>
      <c r="AP40" s="245"/>
      <c r="AQ40" s="926"/>
      <c r="AR40" s="927"/>
      <c r="AS40" s="240"/>
      <c r="AT40" s="242"/>
      <c r="AU40" s="243"/>
      <c r="AV40" s="245"/>
      <c r="AW40" s="926"/>
      <c r="AX40" s="927"/>
      <c r="AY40" s="240">
        <v>4</v>
      </c>
      <c r="AZ40" s="242"/>
      <c r="BA40" s="243">
        <v>32</v>
      </c>
      <c r="BB40" s="245"/>
      <c r="BC40" s="926">
        <v>1</v>
      </c>
      <c r="BD40" s="927"/>
      <c r="BE40" s="240">
        <v>14</v>
      </c>
      <c r="BF40" s="242"/>
      <c r="BG40" s="243">
        <v>130</v>
      </c>
      <c r="BH40" s="245"/>
      <c r="BI40" s="926">
        <v>4</v>
      </c>
      <c r="BJ40" s="927"/>
      <c r="BK40" s="23"/>
      <c r="BL40" s="197"/>
      <c r="BM40" s="197"/>
    </row>
    <row r="41" spans="1:65" s="21" customFormat="1" ht="21.75" customHeight="1" thickBot="1">
      <c r="A41" s="923" t="s">
        <v>98</v>
      </c>
      <c r="B41" s="924"/>
      <c r="C41" s="100" t="s">
        <v>140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2"/>
      <c r="U41" s="502"/>
      <c r="V41" s="504"/>
      <c r="W41" s="503"/>
      <c r="X41" s="121"/>
      <c r="Y41" s="107">
        <f>AG41</f>
        <v>750</v>
      </c>
      <c r="Z41" s="925"/>
      <c r="AA41" s="107"/>
      <c r="AB41" s="96"/>
      <c r="AC41" s="96"/>
      <c r="AD41" s="96"/>
      <c r="AE41" s="96"/>
      <c r="AF41" s="117"/>
      <c r="AG41" s="274">
        <f>AO41+AU41+BA41+BG41</f>
        <v>750</v>
      </c>
      <c r="AH41" s="275"/>
      <c r="AI41" s="275"/>
      <c r="AJ41" s="275"/>
      <c r="AK41" s="275"/>
      <c r="AL41" s="493"/>
      <c r="AM41" s="107"/>
      <c r="AN41" s="117"/>
      <c r="AO41" s="274">
        <v>68</v>
      </c>
      <c r="AP41" s="276"/>
      <c r="AQ41" s="826"/>
      <c r="AR41" s="827"/>
      <c r="AS41" s="107"/>
      <c r="AT41" s="117"/>
      <c r="AU41" s="274">
        <v>118</v>
      </c>
      <c r="AV41" s="276"/>
      <c r="AW41" s="826"/>
      <c r="AX41" s="827"/>
      <c r="AY41" s="107"/>
      <c r="AZ41" s="117"/>
      <c r="BA41" s="274">
        <v>240</v>
      </c>
      <c r="BB41" s="276"/>
      <c r="BC41" s="826"/>
      <c r="BD41" s="827"/>
      <c r="BE41" s="107"/>
      <c r="BF41" s="117"/>
      <c r="BG41" s="274">
        <v>324</v>
      </c>
      <c r="BH41" s="276"/>
      <c r="BI41" s="826">
        <v>19.5</v>
      </c>
      <c r="BJ41" s="827"/>
      <c r="BK41" s="50"/>
      <c r="BL41" s="112"/>
      <c r="BM41" s="113"/>
    </row>
    <row r="42" spans="1:65" s="21" customFormat="1" ht="20.25" thickBot="1">
      <c r="A42" s="916" t="s">
        <v>101</v>
      </c>
      <c r="B42" s="917"/>
      <c r="C42" s="100" t="s">
        <v>26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502"/>
      <c r="V42" s="504">
        <v>3</v>
      </c>
      <c r="W42" s="503"/>
      <c r="X42" s="121"/>
      <c r="Y42" s="93">
        <f>AK42</f>
        <v>108</v>
      </c>
      <c r="Z42" s="122"/>
      <c r="AA42" s="107"/>
      <c r="AB42" s="96"/>
      <c r="AC42" s="96"/>
      <c r="AD42" s="96"/>
      <c r="AE42" s="96"/>
      <c r="AF42" s="117"/>
      <c r="AG42" s="274">
        <f>BG42</f>
        <v>108</v>
      </c>
      <c r="AH42" s="275"/>
      <c r="AI42" s="275"/>
      <c r="AJ42" s="275"/>
      <c r="AK42" s="275">
        <f>BG42</f>
        <v>108</v>
      </c>
      <c r="AL42" s="493"/>
      <c r="AM42" s="911"/>
      <c r="AN42" s="912"/>
      <c r="AO42" s="909"/>
      <c r="AP42" s="909"/>
      <c r="AQ42" s="909"/>
      <c r="AR42" s="910"/>
      <c r="AS42" s="911"/>
      <c r="AT42" s="912"/>
      <c r="AU42" s="909"/>
      <c r="AV42" s="909"/>
      <c r="AW42" s="909"/>
      <c r="AX42" s="910"/>
      <c r="AY42" s="911"/>
      <c r="AZ42" s="912"/>
      <c r="BA42" s="909"/>
      <c r="BB42" s="909"/>
      <c r="BC42" s="909"/>
      <c r="BD42" s="910">
        <v>3</v>
      </c>
      <c r="BE42" s="911"/>
      <c r="BF42" s="912"/>
      <c r="BG42" s="913">
        <v>108</v>
      </c>
      <c r="BH42" s="909"/>
      <c r="BI42" s="914">
        <v>3</v>
      </c>
      <c r="BJ42" s="915"/>
      <c r="BK42" s="50"/>
      <c r="BL42" s="112"/>
      <c r="BM42" s="113"/>
    </row>
    <row r="43" spans="1:65" s="21" customFormat="1" ht="20.25" thickBot="1">
      <c r="A43" s="916" t="s">
        <v>102</v>
      </c>
      <c r="B43" s="917"/>
      <c r="C43" s="100" t="s">
        <v>41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2"/>
      <c r="U43" s="502"/>
      <c r="V43" s="504"/>
      <c r="W43" s="503"/>
      <c r="X43" s="121"/>
      <c r="Y43" s="115">
        <f>AK43</f>
        <v>270</v>
      </c>
      <c r="Z43" s="918"/>
      <c r="AA43" s="107"/>
      <c r="AB43" s="96"/>
      <c r="AC43" s="96"/>
      <c r="AD43" s="96"/>
      <c r="AE43" s="96"/>
      <c r="AF43" s="117"/>
      <c r="AG43" s="274">
        <f>BG43</f>
        <v>270</v>
      </c>
      <c r="AH43" s="275"/>
      <c r="AI43" s="275"/>
      <c r="AJ43" s="275"/>
      <c r="AK43" s="275">
        <f>BG43</f>
        <v>270</v>
      </c>
      <c r="AL43" s="493"/>
      <c r="AM43" s="911"/>
      <c r="AN43" s="912"/>
      <c r="AO43" s="909"/>
      <c r="AP43" s="909"/>
      <c r="AQ43" s="909"/>
      <c r="AR43" s="910"/>
      <c r="AS43" s="911"/>
      <c r="AT43" s="912"/>
      <c r="AU43" s="909"/>
      <c r="AV43" s="909"/>
      <c r="AW43" s="909"/>
      <c r="AX43" s="910"/>
      <c r="AY43" s="911"/>
      <c r="AZ43" s="912"/>
      <c r="BA43" s="909"/>
      <c r="BB43" s="909"/>
      <c r="BC43" s="909"/>
      <c r="BD43" s="910">
        <v>7.5</v>
      </c>
      <c r="BE43" s="921"/>
      <c r="BF43" s="922"/>
      <c r="BG43" s="919">
        <v>270</v>
      </c>
      <c r="BH43" s="920"/>
      <c r="BI43" s="905">
        <v>7.5</v>
      </c>
      <c r="BJ43" s="906"/>
      <c r="BK43" s="50"/>
      <c r="BL43" s="112"/>
      <c r="BM43" s="113"/>
    </row>
    <row r="44" spans="1:65" s="16" customFormat="1" ht="10.5" customHeight="1" thickBo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2"/>
      <c r="Z44" s="52"/>
      <c r="AA44" s="52"/>
      <c r="AB44" s="52"/>
      <c r="AC44" s="52"/>
      <c r="AD44" s="52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4"/>
      <c r="BF44" s="54"/>
      <c r="BG44" s="54"/>
      <c r="BH44" s="54"/>
      <c r="BI44" s="54"/>
      <c r="BJ44" s="54"/>
      <c r="BK44" s="55"/>
      <c r="BL44" s="55"/>
      <c r="BM44" s="55"/>
    </row>
    <row r="45" spans="1:65" s="31" customFormat="1" ht="21" customHeight="1" thickBot="1">
      <c r="A45" s="907"/>
      <c r="B45" s="908"/>
      <c r="C45" s="100" t="s">
        <v>48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502"/>
      <c r="V45" s="504"/>
      <c r="W45" s="503"/>
      <c r="X45" s="121"/>
      <c r="Y45" s="93">
        <f>Y29+Y34+Y41+Y42+Y43</f>
        <v>2268</v>
      </c>
      <c r="Z45" s="505"/>
      <c r="AA45" s="107">
        <f>SUM(AA29,AA34)</f>
        <v>120</v>
      </c>
      <c r="AB45" s="96"/>
      <c r="AC45" s="96"/>
      <c r="AD45" s="96"/>
      <c r="AE45" s="96"/>
      <c r="AF45" s="117"/>
      <c r="AG45" s="274">
        <f>SUM(AG29,AG34,AG41,AG42,AG43)</f>
        <v>2148</v>
      </c>
      <c r="AH45" s="275"/>
      <c r="AI45" s="275"/>
      <c r="AJ45" s="275"/>
      <c r="AK45" s="275"/>
      <c r="AL45" s="493"/>
      <c r="AM45" s="904">
        <f>AM29+AM34+AM41+AM42+AM43</f>
        <v>32</v>
      </c>
      <c r="AN45" s="95"/>
      <c r="AO45" s="94">
        <f>AO29+AO34+AO41+AO42+AO43</f>
        <v>76</v>
      </c>
      <c r="AP45" s="94"/>
      <c r="AQ45" s="905">
        <f>AQ29+AQ34+AQ41+AQ42+AQ43</f>
        <v>0</v>
      </c>
      <c r="AR45" s="906"/>
      <c r="AS45" s="904">
        <f>AS29+AS34+AS41+AS42+AS43</f>
        <v>54</v>
      </c>
      <c r="AT45" s="95"/>
      <c r="AU45" s="94">
        <f>AU29+AU34+AU41+AU42+AU43</f>
        <v>526</v>
      </c>
      <c r="AV45" s="94"/>
      <c r="AW45" s="905">
        <f>AW29+AW34+AW41+AW42+AW43</f>
        <v>5</v>
      </c>
      <c r="AX45" s="906"/>
      <c r="AY45" s="904">
        <f>AY29+AY34+AY41+AY42+AY43</f>
        <v>20</v>
      </c>
      <c r="AZ45" s="95"/>
      <c r="BA45" s="94">
        <f>BA29+BA34+BA41+BA42+BA43</f>
        <v>714</v>
      </c>
      <c r="BB45" s="94"/>
      <c r="BC45" s="905">
        <f>BC29+BC34+BC41+BC42+BC43</f>
        <v>21</v>
      </c>
      <c r="BD45" s="906"/>
      <c r="BE45" s="904">
        <f>BE29+BE34+BE41+BE42+BE43</f>
        <v>14</v>
      </c>
      <c r="BF45" s="95"/>
      <c r="BG45" s="94">
        <f>BG29+BG34+BG41+BG42+BG43</f>
        <v>832</v>
      </c>
      <c r="BH45" s="94"/>
      <c r="BI45" s="905">
        <f>BI29+BI34+BI41+BI42+BI43</f>
        <v>34</v>
      </c>
      <c r="BJ45" s="906"/>
      <c r="BK45" s="20"/>
      <c r="BL45" s="114"/>
      <c r="BM45" s="114"/>
    </row>
    <row r="46" spans="1:65" s="13" customFormat="1" ht="18.75" customHeight="1">
      <c r="A46" s="90" t="s">
        <v>103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</row>
    <row r="47" spans="1:63" s="31" customFormat="1" ht="10.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57"/>
      <c r="BJ47" s="89"/>
      <c r="BK47" s="89"/>
    </row>
    <row r="48" s="13" customFormat="1" ht="18.75" customHeight="1">
      <c r="A48" s="13" t="s">
        <v>104</v>
      </c>
    </row>
    <row r="49" spans="1:14" s="13" customFormat="1" ht="18.75" customHeight="1">
      <c r="A49" s="13" t="s">
        <v>105</v>
      </c>
      <c r="N49" s="13" t="s">
        <v>106</v>
      </c>
    </row>
    <row r="50" s="13" customFormat="1" ht="15.75" customHeight="1"/>
    <row r="51" spans="1:63" s="38" customFormat="1" ht="18">
      <c r="A51" s="91" t="s">
        <v>107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3" t="s">
        <v>108</v>
      </c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</row>
    <row r="52" spans="1:68" s="37" customFormat="1" ht="9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</row>
    <row r="53" spans="1:68" s="37" customFormat="1" ht="18.75" customHeight="1">
      <c r="A53" s="92" t="s">
        <v>109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39"/>
      <c r="M53" s="39"/>
      <c r="N53" s="36" t="s">
        <v>110</v>
      </c>
      <c r="O53" s="39"/>
      <c r="P53" s="39"/>
      <c r="Q53" s="39"/>
      <c r="R53" s="39"/>
      <c r="S53" s="39"/>
      <c r="T53" s="39"/>
      <c r="V53" s="39"/>
      <c r="W53" s="39"/>
      <c r="X53" s="39"/>
      <c r="Y53" s="39"/>
      <c r="Z53" s="39"/>
      <c r="AC53" s="36"/>
      <c r="AD53" s="36"/>
      <c r="AE53" s="36"/>
      <c r="AF53" s="36"/>
      <c r="AG53" s="36"/>
      <c r="AI53" s="36"/>
      <c r="AJ53" s="36"/>
      <c r="AK53" s="36"/>
      <c r="AL53" s="36"/>
      <c r="AM53" s="36"/>
      <c r="AN53" s="36"/>
      <c r="AO53" s="36"/>
      <c r="AP53" s="36"/>
      <c r="AQ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</row>
    <row r="54" s="13" customFormat="1" ht="15" customHeight="1"/>
    <row r="55" spans="1:63" s="16" customFormat="1" ht="19.5" customHeight="1">
      <c r="A55" s="36" t="s">
        <v>111</v>
      </c>
      <c r="B55" s="36"/>
      <c r="C55" s="30"/>
      <c r="D55" s="30"/>
      <c r="E55" s="30"/>
      <c r="F55" s="30"/>
      <c r="G55" s="30"/>
      <c r="H55" s="30"/>
      <c r="I55" s="30"/>
      <c r="J55" s="30"/>
      <c r="K55" s="30"/>
      <c r="L55" s="36" t="s">
        <v>112</v>
      </c>
      <c r="M55" s="30"/>
      <c r="N55" s="30"/>
      <c r="O55" s="30"/>
      <c r="P55" s="30"/>
      <c r="Q55" s="30"/>
      <c r="R55" s="30"/>
      <c r="S55" s="30"/>
      <c r="T55" s="30"/>
      <c r="U55" s="30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</row>
    <row r="56" spans="1:65" s="30" customFormat="1" ht="21" customHeight="1">
      <c r="A56" s="41" t="s">
        <v>113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Y56" s="16"/>
      <c r="Z56" s="16"/>
      <c r="AA56" s="16"/>
      <c r="AB56" s="16"/>
      <c r="AC56" s="16"/>
      <c r="AD56" s="16"/>
      <c r="AE56" s="16"/>
      <c r="AF56" s="16"/>
      <c r="AG56" s="16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</row>
    <row r="57" spans="1:12" s="30" customFormat="1" ht="8.25" customHeight="1">
      <c r="A57" s="36"/>
      <c r="B57" s="36"/>
      <c r="L57" s="36"/>
    </row>
    <row r="58" spans="1:20" s="16" customFormat="1" ht="15.75" customHeight="1">
      <c r="A58" s="13" t="s">
        <v>114</v>
      </c>
      <c r="B58" s="13"/>
      <c r="N58" s="13" t="s">
        <v>115</v>
      </c>
      <c r="T58" s="13" t="s">
        <v>116</v>
      </c>
    </row>
    <row r="59" spans="1:62" s="16" customFormat="1" ht="6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</row>
    <row r="60" spans="1:62" s="16" customFormat="1" ht="13.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</row>
    <row r="61" spans="1:62" ht="12.7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</row>
  </sheetData>
  <sheetProtection/>
  <mergeCells count="419">
    <mergeCell ref="AZ6:BG6"/>
    <mergeCell ref="B7:BG7"/>
    <mergeCell ref="B8:F8"/>
    <mergeCell ref="G8:N8"/>
    <mergeCell ref="O8:AM8"/>
    <mergeCell ref="AN8:AS8"/>
    <mergeCell ref="AT8:AY8"/>
    <mergeCell ref="AZ8:BG8"/>
    <mergeCell ref="A1:O1"/>
    <mergeCell ref="P1:AY1"/>
    <mergeCell ref="AZ1:BH1"/>
    <mergeCell ref="B3:AN3"/>
    <mergeCell ref="B5:F6"/>
    <mergeCell ref="G5:N6"/>
    <mergeCell ref="O5:AM6"/>
    <mergeCell ref="AN5:BG5"/>
    <mergeCell ref="AN6:AS6"/>
    <mergeCell ref="AT6:AY6"/>
    <mergeCell ref="B10:F10"/>
    <mergeCell ref="G10:N10"/>
    <mergeCell ref="O10:AM10"/>
    <mergeCell ref="AN10:AS10"/>
    <mergeCell ref="AT10:AY10"/>
    <mergeCell ref="AZ10:BG10"/>
    <mergeCell ref="B9:F9"/>
    <mergeCell ref="G9:N9"/>
    <mergeCell ref="O9:AM9"/>
    <mergeCell ref="AN9:AS9"/>
    <mergeCell ref="AT9:AY9"/>
    <mergeCell ref="AZ9:BG9"/>
    <mergeCell ref="B12:F12"/>
    <mergeCell ref="G12:N12"/>
    <mergeCell ref="O12:AM12"/>
    <mergeCell ref="AN12:AS12"/>
    <mergeCell ref="AT12:AY12"/>
    <mergeCell ref="AZ12:BG12"/>
    <mergeCell ref="B11:F11"/>
    <mergeCell ref="G11:N11"/>
    <mergeCell ref="O11:AM11"/>
    <mergeCell ref="AN11:AS11"/>
    <mergeCell ref="AT11:AY11"/>
    <mergeCell ref="AZ11:BG11"/>
    <mergeCell ref="B14:F14"/>
    <mergeCell ref="G14:N14"/>
    <mergeCell ref="O14:AM14"/>
    <mergeCell ref="AN14:AS14"/>
    <mergeCell ref="AT14:AY14"/>
    <mergeCell ref="AZ14:BG14"/>
    <mergeCell ref="B13:F13"/>
    <mergeCell ref="G13:N13"/>
    <mergeCell ref="O13:AM13"/>
    <mergeCell ref="AN13:AS13"/>
    <mergeCell ref="AT13:AY13"/>
    <mergeCell ref="AZ13:BG13"/>
    <mergeCell ref="B17:F17"/>
    <mergeCell ref="G17:N17"/>
    <mergeCell ref="O17:AM17"/>
    <mergeCell ref="AN17:AS17"/>
    <mergeCell ref="AT17:AY17"/>
    <mergeCell ref="AZ17:BG17"/>
    <mergeCell ref="B15:BG15"/>
    <mergeCell ref="B16:F16"/>
    <mergeCell ref="G16:N16"/>
    <mergeCell ref="O16:AM16"/>
    <mergeCell ref="AN16:AS16"/>
    <mergeCell ref="AT16:AY16"/>
    <mergeCell ref="AZ16:BG16"/>
    <mergeCell ref="B19:F19"/>
    <mergeCell ref="G19:N19"/>
    <mergeCell ref="O19:AM19"/>
    <mergeCell ref="AN19:AS19"/>
    <mergeCell ref="AT19:AY19"/>
    <mergeCell ref="AZ19:BG19"/>
    <mergeCell ref="B18:F18"/>
    <mergeCell ref="G18:N18"/>
    <mergeCell ref="O18:AM18"/>
    <mergeCell ref="AN18:AS18"/>
    <mergeCell ref="AT18:AY18"/>
    <mergeCell ref="AZ18:BG18"/>
    <mergeCell ref="O20:AM20"/>
    <mergeCell ref="AN20:AS20"/>
    <mergeCell ref="AT20:AY20"/>
    <mergeCell ref="AZ20:BG20"/>
    <mergeCell ref="A23:B27"/>
    <mergeCell ref="C23:T27"/>
    <mergeCell ref="U23:X24"/>
    <mergeCell ref="Y23:AL23"/>
    <mergeCell ref="AM23:BJ23"/>
    <mergeCell ref="Y24:Z27"/>
    <mergeCell ref="AA24:AL24"/>
    <mergeCell ref="AM24:BD24"/>
    <mergeCell ref="BE24:BJ24"/>
    <mergeCell ref="U25:V27"/>
    <mergeCell ref="W25:X27"/>
    <mergeCell ref="AA25:AF27"/>
    <mergeCell ref="AG25:AL27"/>
    <mergeCell ref="AM25:AR25"/>
    <mergeCell ref="AS25:AX25"/>
    <mergeCell ref="AY25:BD25"/>
    <mergeCell ref="BE25:BJ25"/>
    <mergeCell ref="AM26:AN27"/>
    <mergeCell ref="AO26:AP27"/>
    <mergeCell ref="AQ26:AR27"/>
    <mergeCell ref="AS26:AT27"/>
    <mergeCell ref="AU26:AV27"/>
    <mergeCell ref="AW26:AX27"/>
    <mergeCell ref="AY26:AZ27"/>
    <mergeCell ref="BA26:BB27"/>
    <mergeCell ref="BC26:BD27"/>
    <mergeCell ref="BE26:BF27"/>
    <mergeCell ref="BG26:BH27"/>
    <mergeCell ref="BI26:BJ27"/>
    <mergeCell ref="A28:B28"/>
    <mergeCell ref="C28:T28"/>
    <mergeCell ref="U28:V28"/>
    <mergeCell ref="W28:X28"/>
    <mergeCell ref="Y28:Z28"/>
    <mergeCell ref="AA28:AF28"/>
    <mergeCell ref="AG28:AL28"/>
    <mergeCell ref="BL28:BM28"/>
    <mergeCell ref="A29:B29"/>
    <mergeCell ref="C29:T29"/>
    <mergeCell ref="U29:V29"/>
    <mergeCell ref="W29:X29"/>
    <mergeCell ref="Y29:Z29"/>
    <mergeCell ref="AA29:AF29"/>
    <mergeCell ref="AG29:AL29"/>
    <mergeCell ref="AM29:AN29"/>
    <mergeCell ref="AO29:AP29"/>
    <mergeCell ref="AY28:AZ28"/>
    <mergeCell ref="BA28:BB28"/>
    <mergeCell ref="BC28:BD28"/>
    <mergeCell ref="BE28:BF28"/>
    <mergeCell ref="BG28:BH28"/>
    <mergeCell ref="BI28:BJ28"/>
    <mergeCell ref="AM28:AN28"/>
    <mergeCell ref="AO28:AP28"/>
    <mergeCell ref="AQ28:AR28"/>
    <mergeCell ref="AS28:AT28"/>
    <mergeCell ref="AU28:AV28"/>
    <mergeCell ref="AW28:AX28"/>
    <mergeCell ref="BC29:BD29"/>
    <mergeCell ref="BE29:BF29"/>
    <mergeCell ref="BG29:BH29"/>
    <mergeCell ref="BI29:BJ29"/>
    <mergeCell ref="BL29:BM29"/>
    <mergeCell ref="A30:B30"/>
    <mergeCell ref="C30:T30"/>
    <mergeCell ref="U30:V30"/>
    <mergeCell ref="W30:X30"/>
    <mergeCell ref="Y30:Z30"/>
    <mergeCell ref="AQ29:AR29"/>
    <mergeCell ref="AS29:AT29"/>
    <mergeCell ref="AU29:AV29"/>
    <mergeCell ref="AW29:AX29"/>
    <mergeCell ref="AY29:AZ29"/>
    <mergeCell ref="BA29:BB29"/>
    <mergeCell ref="BG30:BH30"/>
    <mergeCell ref="BI30:BJ30"/>
    <mergeCell ref="BL30:BM30"/>
    <mergeCell ref="AY30:AZ30"/>
    <mergeCell ref="BA30:BB30"/>
    <mergeCell ref="BC30:BD30"/>
    <mergeCell ref="BE30:BF30"/>
    <mergeCell ref="A31:B32"/>
    <mergeCell ref="C31:T32"/>
    <mergeCell ref="U31:V32"/>
    <mergeCell ref="W31:X32"/>
    <mergeCell ref="Y31:Z32"/>
    <mergeCell ref="AA31:AF32"/>
    <mergeCell ref="AG31:AL32"/>
    <mergeCell ref="AU30:AV30"/>
    <mergeCell ref="AW30:AX30"/>
    <mergeCell ref="AA30:AF30"/>
    <mergeCell ref="AG30:AL30"/>
    <mergeCell ref="AM30:AN30"/>
    <mergeCell ref="AO30:AP30"/>
    <mergeCell ref="AQ30:AR30"/>
    <mergeCell ref="AS30:AT30"/>
    <mergeCell ref="BL31:BM31"/>
    <mergeCell ref="BL32:BM32"/>
    <mergeCell ref="A33:B33"/>
    <mergeCell ref="C33:T33"/>
    <mergeCell ref="U33:V33"/>
    <mergeCell ref="W33:X33"/>
    <mergeCell ref="Y33:Z33"/>
    <mergeCell ref="AA33:AF33"/>
    <mergeCell ref="AG33:AL33"/>
    <mergeCell ref="AM33:AN33"/>
    <mergeCell ref="AY31:AZ32"/>
    <mergeCell ref="BA31:BB32"/>
    <mergeCell ref="BC31:BD32"/>
    <mergeCell ref="BE31:BF32"/>
    <mergeCell ref="BG31:BH32"/>
    <mergeCell ref="BI31:BJ32"/>
    <mergeCell ref="AM31:AN32"/>
    <mergeCell ref="AO31:AP32"/>
    <mergeCell ref="AQ31:AR32"/>
    <mergeCell ref="AS31:AT32"/>
    <mergeCell ref="AU31:AV32"/>
    <mergeCell ref="AW31:AX32"/>
    <mergeCell ref="BA33:BB33"/>
    <mergeCell ref="BC33:BD33"/>
    <mergeCell ref="U34:V34"/>
    <mergeCell ref="W34:X34"/>
    <mergeCell ref="Y34:Z34"/>
    <mergeCell ref="AA34:AF34"/>
    <mergeCell ref="BE33:BF33"/>
    <mergeCell ref="BG33:BH33"/>
    <mergeCell ref="BI33:BJ33"/>
    <mergeCell ref="BL33:BM33"/>
    <mergeCell ref="AO33:AP33"/>
    <mergeCell ref="AQ33:AR33"/>
    <mergeCell ref="AS33:AT33"/>
    <mergeCell ref="AU33:AV33"/>
    <mergeCell ref="AW33:AX33"/>
    <mergeCell ref="AY33:AZ33"/>
    <mergeCell ref="BI34:BJ34"/>
    <mergeCell ref="BL34:BM34"/>
    <mergeCell ref="AY34:AZ34"/>
    <mergeCell ref="BA34:BB34"/>
    <mergeCell ref="BC34:BD34"/>
    <mergeCell ref="BE34:BF34"/>
    <mergeCell ref="BG34:BH34"/>
    <mergeCell ref="A35:B35"/>
    <mergeCell ref="C35:T35"/>
    <mergeCell ref="U35:V35"/>
    <mergeCell ref="W35:X35"/>
    <mergeCell ref="Y35:Z35"/>
    <mergeCell ref="AA35:AF35"/>
    <mergeCell ref="AG35:AL35"/>
    <mergeCell ref="AM35:AN35"/>
    <mergeCell ref="AW34:AX34"/>
    <mergeCell ref="AG34:AL34"/>
    <mergeCell ref="AM34:AN34"/>
    <mergeCell ref="AO34:AP34"/>
    <mergeCell ref="AQ34:AR34"/>
    <mergeCell ref="AS34:AT34"/>
    <mergeCell ref="AU34:AV34"/>
    <mergeCell ref="A34:B34"/>
    <mergeCell ref="C34:T34"/>
    <mergeCell ref="BA35:BB35"/>
    <mergeCell ref="BC35:BD35"/>
    <mergeCell ref="BE35:BF35"/>
    <mergeCell ref="BG35:BH35"/>
    <mergeCell ref="BI35:BJ35"/>
    <mergeCell ref="BI36:BJ37"/>
    <mergeCell ref="BL35:BM35"/>
    <mergeCell ref="AO35:AP35"/>
    <mergeCell ref="AQ35:AR35"/>
    <mergeCell ref="AS35:AT35"/>
    <mergeCell ref="AU35:AV35"/>
    <mergeCell ref="AW35:AX35"/>
    <mergeCell ref="AY35:AZ35"/>
    <mergeCell ref="A38:B38"/>
    <mergeCell ref="C38:T38"/>
    <mergeCell ref="U38:V38"/>
    <mergeCell ref="W38:X38"/>
    <mergeCell ref="Y38:Z38"/>
    <mergeCell ref="AA38:AF38"/>
    <mergeCell ref="AG38:AL38"/>
    <mergeCell ref="AW36:AX37"/>
    <mergeCell ref="AY36:AZ37"/>
    <mergeCell ref="AG36:AL37"/>
    <mergeCell ref="AM36:AN37"/>
    <mergeCell ref="AO36:AP37"/>
    <mergeCell ref="AQ36:AR37"/>
    <mergeCell ref="AS36:AT37"/>
    <mergeCell ref="AU36:AV37"/>
    <mergeCell ref="A36:B37"/>
    <mergeCell ref="C36:T37"/>
    <mergeCell ref="U36:V37"/>
    <mergeCell ref="W36:X37"/>
    <mergeCell ref="Y36:Z37"/>
    <mergeCell ref="AA36:AF37"/>
    <mergeCell ref="C39:T39"/>
    <mergeCell ref="U39:V39"/>
    <mergeCell ref="W39:X39"/>
    <mergeCell ref="Y39:Z39"/>
    <mergeCell ref="AA39:AF39"/>
    <mergeCell ref="AG39:AL39"/>
    <mergeCell ref="AM39:AN39"/>
    <mergeCell ref="AO39:AP39"/>
    <mergeCell ref="BL36:BM36"/>
    <mergeCell ref="BL37:BM37"/>
    <mergeCell ref="BA36:BB37"/>
    <mergeCell ref="BC36:BD37"/>
    <mergeCell ref="BE36:BF37"/>
    <mergeCell ref="BG36:BH37"/>
    <mergeCell ref="BL38:BM38"/>
    <mergeCell ref="AY38:AZ38"/>
    <mergeCell ref="BA38:BB38"/>
    <mergeCell ref="BC38:BD38"/>
    <mergeCell ref="BE38:BF38"/>
    <mergeCell ref="BG38:BH38"/>
    <mergeCell ref="BI38:BJ38"/>
    <mergeCell ref="AM38:AN38"/>
    <mergeCell ref="AO38:AP38"/>
    <mergeCell ref="AQ38:AR38"/>
    <mergeCell ref="AS38:AT38"/>
    <mergeCell ref="AU38:AV38"/>
    <mergeCell ref="AW38:AX38"/>
    <mergeCell ref="BC39:BD39"/>
    <mergeCell ref="BE39:BF39"/>
    <mergeCell ref="BG39:BH39"/>
    <mergeCell ref="BI39:BJ39"/>
    <mergeCell ref="BL39:BM39"/>
    <mergeCell ref="A40:B40"/>
    <mergeCell ref="C40:T40"/>
    <mergeCell ref="U40:V40"/>
    <mergeCell ref="W40:X40"/>
    <mergeCell ref="Y40:Z40"/>
    <mergeCell ref="AQ39:AR39"/>
    <mergeCell ref="AS39:AT39"/>
    <mergeCell ref="AU39:AV39"/>
    <mergeCell ref="AW39:AX39"/>
    <mergeCell ref="AY39:AZ39"/>
    <mergeCell ref="BA39:BB39"/>
    <mergeCell ref="BG40:BH40"/>
    <mergeCell ref="BI40:BJ40"/>
    <mergeCell ref="BL40:BM40"/>
    <mergeCell ref="AY40:AZ40"/>
    <mergeCell ref="BA40:BB40"/>
    <mergeCell ref="BC40:BD40"/>
    <mergeCell ref="BE40:BF40"/>
    <mergeCell ref="A39:B39"/>
    <mergeCell ref="A41:B41"/>
    <mergeCell ref="C41:T41"/>
    <mergeCell ref="U41:V41"/>
    <mergeCell ref="W41:X41"/>
    <mergeCell ref="Y41:Z41"/>
    <mergeCell ref="AA41:AF41"/>
    <mergeCell ref="AG41:AL41"/>
    <mergeCell ref="AU40:AV40"/>
    <mergeCell ref="AW40:AX40"/>
    <mergeCell ref="AA40:AF40"/>
    <mergeCell ref="AG40:AL40"/>
    <mergeCell ref="AM40:AN40"/>
    <mergeCell ref="AO40:AP40"/>
    <mergeCell ref="AQ40:AR40"/>
    <mergeCell ref="AS40:AT40"/>
    <mergeCell ref="BL41:BM41"/>
    <mergeCell ref="A42:B42"/>
    <mergeCell ref="C42:T42"/>
    <mergeCell ref="U42:V42"/>
    <mergeCell ref="W42:X42"/>
    <mergeCell ref="Y42:Z42"/>
    <mergeCell ref="AA42:AF42"/>
    <mergeCell ref="AG42:AL42"/>
    <mergeCell ref="AM42:AN42"/>
    <mergeCell ref="AO42:AP42"/>
    <mergeCell ref="AY41:AZ41"/>
    <mergeCell ref="BA41:BB41"/>
    <mergeCell ref="BC41:BD41"/>
    <mergeCell ref="BE41:BF41"/>
    <mergeCell ref="BG41:BH41"/>
    <mergeCell ref="BI41:BJ41"/>
    <mergeCell ref="AM41:AN41"/>
    <mergeCell ref="AO41:AP41"/>
    <mergeCell ref="AQ41:AR41"/>
    <mergeCell ref="AS41:AT41"/>
    <mergeCell ref="AU41:AV41"/>
    <mergeCell ref="AW41:AX41"/>
    <mergeCell ref="BC42:BD42"/>
    <mergeCell ref="BE42:BF42"/>
    <mergeCell ref="BG42:BH42"/>
    <mergeCell ref="BI42:BJ42"/>
    <mergeCell ref="BL42:BM42"/>
    <mergeCell ref="A43:B43"/>
    <mergeCell ref="C43:T43"/>
    <mergeCell ref="U43:V43"/>
    <mergeCell ref="W43:X43"/>
    <mergeCell ref="Y43:Z43"/>
    <mergeCell ref="AQ42:AR42"/>
    <mergeCell ref="AS42:AT42"/>
    <mergeCell ref="AU42:AV42"/>
    <mergeCell ref="AW42:AX42"/>
    <mergeCell ref="AY42:AZ42"/>
    <mergeCell ref="BA42:BB42"/>
    <mergeCell ref="BG43:BH43"/>
    <mergeCell ref="BI43:BJ43"/>
    <mergeCell ref="BL43:BM43"/>
    <mergeCell ref="AY43:AZ43"/>
    <mergeCell ref="BA43:BB43"/>
    <mergeCell ref="BC43:BD43"/>
    <mergeCell ref="BE43:BF43"/>
    <mergeCell ref="AG45:AL45"/>
    <mergeCell ref="AU43:AV43"/>
    <mergeCell ref="AW43:AX43"/>
    <mergeCell ref="AA43:AF43"/>
    <mergeCell ref="AG43:AL43"/>
    <mergeCell ref="AM43:AN43"/>
    <mergeCell ref="AO43:AP43"/>
    <mergeCell ref="AQ43:AR43"/>
    <mergeCell ref="AS43:AT43"/>
    <mergeCell ref="BL45:BM45"/>
    <mergeCell ref="A46:AW46"/>
    <mergeCell ref="A47:BH47"/>
    <mergeCell ref="BJ47:BK47"/>
    <mergeCell ref="A51:R51"/>
    <mergeCell ref="A53:K53"/>
    <mergeCell ref="AY45:AZ45"/>
    <mergeCell ref="BA45:BB45"/>
    <mergeCell ref="BC45:BD45"/>
    <mergeCell ref="BE45:BF45"/>
    <mergeCell ref="BG45:BH45"/>
    <mergeCell ref="BI45:BJ45"/>
    <mergeCell ref="AM45:AN45"/>
    <mergeCell ref="AO45:AP45"/>
    <mergeCell ref="AQ45:AR45"/>
    <mergeCell ref="AS45:AT45"/>
    <mergeCell ref="AU45:AV45"/>
    <mergeCell ref="AW45:AX45"/>
    <mergeCell ref="A45:B45"/>
    <mergeCell ref="C45:T45"/>
    <mergeCell ref="U45:V45"/>
    <mergeCell ref="W45:X45"/>
    <mergeCell ref="Y45:Z45"/>
    <mergeCell ref="AA45:AF45"/>
  </mergeCells>
  <printOptions horizontalCentered="1"/>
  <pageMargins left="0.7874015748031497" right="0.1968503937007874" top="0.31496062992125984" bottom="0.31496062992125984" header="0" footer="0"/>
  <pageSetup horizontalDpi="600" verticalDpi="600" orientation="landscape" paperSize="9" scale="57" r:id="rId2"/>
  <rowBreaks count="1" manualBreakCount="1">
    <brk id="21" max="6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L53"/>
  <sheetViews>
    <sheetView tabSelected="1" view="pageBreakPreview" zoomScale="80" zoomScaleNormal="75" zoomScaleSheetLayoutView="80" zoomScalePageLayoutView="0" workbookViewId="0" topLeftCell="A1">
      <selection activeCell="BF2" sqref="BF2"/>
    </sheetView>
  </sheetViews>
  <sheetFormatPr defaultColWidth="9.00390625" defaultRowHeight="12.75"/>
  <cols>
    <col min="1" max="57" width="3.625" style="0" customWidth="1"/>
    <col min="58" max="58" width="2.75390625" style="0" customWidth="1"/>
    <col min="59" max="59" width="3.625" style="0" customWidth="1"/>
    <col min="60" max="60" width="4.875" style="0" customWidth="1"/>
    <col min="61" max="63" width="3.625" style="0" customWidth="1"/>
  </cols>
  <sheetData>
    <row r="1" spans="1:63" s="1" customFormat="1" ht="288.75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7" t="s">
        <v>177</v>
      </c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7"/>
      <c r="AT1" s="467"/>
      <c r="AU1" s="467"/>
      <c r="AV1" s="467"/>
      <c r="AW1" s="467"/>
      <c r="AX1" s="467"/>
      <c r="AY1" s="467"/>
      <c r="AZ1" s="468"/>
      <c r="BA1" s="468"/>
      <c r="BB1" s="468"/>
      <c r="BC1" s="468"/>
      <c r="BD1" s="468"/>
      <c r="BE1" s="468"/>
      <c r="BF1" s="468"/>
      <c r="BG1" s="468"/>
      <c r="BH1" s="468"/>
      <c r="BI1" s="468"/>
      <c r="BJ1" s="468"/>
      <c r="BK1" s="468"/>
    </row>
    <row r="2" spans="1:63" s="5" customFormat="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4"/>
    </row>
    <row r="3" spans="2:44" s="5" customFormat="1" ht="21">
      <c r="B3" s="469" t="s">
        <v>2</v>
      </c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469"/>
      <c r="AJ3" s="469"/>
      <c r="AK3" s="469"/>
      <c r="AL3" s="469"/>
      <c r="AM3" s="469"/>
      <c r="AN3" s="469"/>
      <c r="AO3" s="469"/>
      <c r="AP3" s="469"/>
      <c r="AQ3" s="3"/>
      <c r="AR3" s="3"/>
    </row>
    <row r="4" spans="1:63" s="5" customFormat="1" ht="18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4"/>
    </row>
    <row r="5" spans="1:63" s="5" customFormat="1" ht="29.25" customHeight="1">
      <c r="A5" s="2"/>
      <c r="B5" s="470" t="s">
        <v>3</v>
      </c>
      <c r="C5" s="471"/>
      <c r="D5" s="471"/>
      <c r="E5" s="471"/>
      <c r="F5" s="487"/>
      <c r="G5" s="470" t="s">
        <v>4</v>
      </c>
      <c r="H5" s="680"/>
      <c r="I5" s="680"/>
      <c r="J5" s="680"/>
      <c r="K5" s="680"/>
      <c r="L5" s="680"/>
      <c r="M5" s="680"/>
      <c r="N5" s="681"/>
      <c r="O5" s="486" t="s">
        <v>5</v>
      </c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87"/>
      <c r="AN5" s="486" t="s">
        <v>119</v>
      </c>
      <c r="AO5" s="471"/>
      <c r="AP5" s="471"/>
      <c r="AQ5" s="471"/>
      <c r="AR5" s="471"/>
      <c r="AS5" s="471"/>
      <c r="AT5" s="471"/>
      <c r="AU5" s="471"/>
      <c r="AV5" s="471"/>
      <c r="AW5" s="471"/>
      <c r="AX5" s="471"/>
      <c r="AY5" s="471"/>
      <c r="AZ5" s="471"/>
      <c r="BA5" s="471"/>
      <c r="BB5" s="471"/>
      <c r="BC5" s="471"/>
      <c r="BD5" s="471"/>
      <c r="BE5" s="471"/>
      <c r="BF5" s="471"/>
      <c r="BG5" s="487"/>
      <c r="BH5" s="3"/>
      <c r="BI5" s="3"/>
      <c r="BJ5" s="3"/>
      <c r="BK5" s="4"/>
    </row>
    <row r="6" spans="1:63" s="5" customFormat="1" ht="43.5" customHeight="1" thickBot="1">
      <c r="A6" s="2"/>
      <c r="B6" s="473"/>
      <c r="C6" s="474"/>
      <c r="D6" s="474"/>
      <c r="E6" s="474"/>
      <c r="F6" s="679"/>
      <c r="G6" s="682"/>
      <c r="H6" s="683"/>
      <c r="I6" s="683"/>
      <c r="J6" s="683"/>
      <c r="K6" s="683"/>
      <c r="L6" s="683"/>
      <c r="M6" s="683"/>
      <c r="N6" s="684"/>
      <c r="O6" s="473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474"/>
      <c r="AM6" s="679"/>
      <c r="AN6" s="473" t="s">
        <v>7</v>
      </c>
      <c r="AO6" s="474"/>
      <c r="AP6" s="474"/>
      <c r="AQ6" s="474"/>
      <c r="AR6" s="474"/>
      <c r="AS6" s="474"/>
      <c r="AT6" s="677" t="s">
        <v>8</v>
      </c>
      <c r="AU6" s="677"/>
      <c r="AV6" s="677"/>
      <c r="AW6" s="677"/>
      <c r="AX6" s="677"/>
      <c r="AY6" s="677"/>
      <c r="AZ6" s="677" t="s">
        <v>9</v>
      </c>
      <c r="BA6" s="677"/>
      <c r="BB6" s="677"/>
      <c r="BC6" s="677"/>
      <c r="BD6" s="677"/>
      <c r="BE6" s="677"/>
      <c r="BF6" s="677"/>
      <c r="BG6" s="678"/>
      <c r="BH6" s="3"/>
      <c r="BI6" s="3"/>
      <c r="BJ6" s="3"/>
      <c r="BK6" s="4"/>
    </row>
    <row r="7" spans="1:63" s="5" customFormat="1" ht="33" customHeight="1">
      <c r="A7" s="2"/>
      <c r="B7" s="666" t="s">
        <v>176</v>
      </c>
      <c r="C7" s="667"/>
      <c r="D7" s="667"/>
      <c r="E7" s="667"/>
      <c r="F7" s="668"/>
      <c r="G7" s="669" t="s">
        <v>160</v>
      </c>
      <c r="H7" s="670"/>
      <c r="I7" s="670"/>
      <c r="J7" s="670"/>
      <c r="K7" s="670"/>
      <c r="L7" s="670"/>
      <c r="M7" s="670"/>
      <c r="N7" s="671"/>
      <c r="O7" s="672" t="s">
        <v>32</v>
      </c>
      <c r="P7" s="673"/>
      <c r="Q7" s="673"/>
      <c r="R7" s="673"/>
      <c r="S7" s="673"/>
      <c r="T7" s="673"/>
      <c r="U7" s="673"/>
      <c r="V7" s="673"/>
      <c r="W7" s="673"/>
      <c r="X7" s="673"/>
      <c r="Y7" s="673"/>
      <c r="Z7" s="673"/>
      <c r="AA7" s="673"/>
      <c r="AB7" s="673"/>
      <c r="AC7" s="673"/>
      <c r="AD7" s="673"/>
      <c r="AE7" s="673"/>
      <c r="AF7" s="673"/>
      <c r="AG7" s="673"/>
      <c r="AH7" s="673"/>
      <c r="AI7" s="673"/>
      <c r="AJ7" s="673"/>
      <c r="AK7" s="673"/>
      <c r="AL7" s="673"/>
      <c r="AM7" s="674"/>
      <c r="AN7" s="662">
        <f>AT7+AZ7</f>
        <v>918</v>
      </c>
      <c r="AO7" s="663"/>
      <c r="AP7" s="663"/>
      <c r="AQ7" s="663"/>
      <c r="AR7" s="663"/>
      <c r="AS7" s="663"/>
      <c r="AT7" s="675">
        <f>AO41</f>
        <v>272</v>
      </c>
      <c r="AU7" s="675"/>
      <c r="AV7" s="675"/>
      <c r="AW7" s="675"/>
      <c r="AX7" s="675"/>
      <c r="AY7" s="675"/>
      <c r="AZ7" s="675">
        <f>AS24+AS29+AS37-AZ8</f>
        <v>646</v>
      </c>
      <c r="BA7" s="675"/>
      <c r="BB7" s="675"/>
      <c r="BC7" s="675"/>
      <c r="BD7" s="675"/>
      <c r="BE7" s="675"/>
      <c r="BF7" s="675"/>
      <c r="BG7" s="676"/>
      <c r="BH7" s="3"/>
      <c r="BI7" s="3"/>
      <c r="BJ7" s="3"/>
      <c r="BK7" s="4"/>
    </row>
    <row r="8" spans="1:63" s="5" customFormat="1" ht="33" customHeight="1">
      <c r="A8" s="2"/>
      <c r="B8" s="666" t="s">
        <v>175</v>
      </c>
      <c r="C8" s="667"/>
      <c r="D8" s="667"/>
      <c r="E8" s="667"/>
      <c r="F8" s="668"/>
      <c r="G8" s="669" t="s">
        <v>161</v>
      </c>
      <c r="H8" s="670"/>
      <c r="I8" s="670"/>
      <c r="J8" s="670"/>
      <c r="K8" s="670"/>
      <c r="L8" s="670"/>
      <c r="M8" s="670"/>
      <c r="N8" s="671"/>
      <c r="O8" s="672" t="s">
        <v>15</v>
      </c>
      <c r="P8" s="673"/>
      <c r="Q8" s="673"/>
      <c r="R8" s="673"/>
      <c r="S8" s="673"/>
      <c r="T8" s="673"/>
      <c r="U8" s="673"/>
      <c r="V8" s="673"/>
      <c r="W8" s="673"/>
      <c r="X8" s="673"/>
      <c r="Y8" s="673"/>
      <c r="Z8" s="673"/>
      <c r="AA8" s="673"/>
      <c r="AB8" s="673"/>
      <c r="AC8" s="673"/>
      <c r="AD8" s="673"/>
      <c r="AE8" s="673"/>
      <c r="AF8" s="673"/>
      <c r="AG8" s="673"/>
      <c r="AH8" s="673"/>
      <c r="AI8" s="673"/>
      <c r="AJ8" s="673"/>
      <c r="AK8" s="673"/>
      <c r="AL8" s="673"/>
      <c r="AM8" s="674"/>
      <c r="AN8" s="662">
        <f>AT8+AZ8</f>
        <v>108</v>
      </c>
      <c r="AO8" s="663"/>
      <c r="AP8" s="663"/>
      <c r="AQ8" s="663"/>
      <c r="AR8" s="663"/>
      <c r="AS8" s="663"/>
      <c r="AT8" s="675"/>
      <c r="AU8" s="675"/>
      <c r="AV8" s="675"/>
      <c r="AW8" s="675"/>
      <c r="AX8" s="675"/>
      <c r="AY8" s="675"/>
      <c r="AZ8" s="675">
        <v>108</v>
      </c>
      <c r="BA8" s="675"/>
      <c r="BB8" s="675"/>
      <c r="BC8" s="675"/>
      <c r="BD8" s="675"/>
      <c r="BE8" s="675"/>
      <c r="BF8" s="675"/>
      <c r="BG8" s="676"/>
      <c r="BH8" s="3"/>
      <c r="BI8" s="3"/>
      <c r="BJ8" s="3"/>
      <c r="BK8" s="4"/>
    </row>
    <row r="9" spans="1:63" s="5" customFormat="1" ht="33" customHeight="1">
      <c r="A9" s="2"/>
      <c r="B9" s="666" t="s">
        <v>174</v>
      </c>
      <c r="C9" s="667"/>
      <c r="D9" s="667"/>
      <c r="E9" s="667"/>
      <c r="F9" s="668"/>
      <c r="G9" s="669" t="s">
        <v>122</v>
      </c>
      <c r="H9" s="670"/>
      <c r="I9" s="670"/>
      <c r="J9" s="670"/>
      <c r="K9" s="670"/>
      <c r="L9" s="670"/>
      <c r="M9" s="670"/>
      <c r="N9" s="671"/>
      <c r="O9" s="672" t="s">
        <v>35</v>
      </c>
      <c r="P9" s="673"/>
      <c r="Q9" s="673"/>
      <c r="R9" s="673"/>
      <c r="S9" s="673"/>
      <c r="T9" s="673"/>
      <c r="U9" s="673"/>
      <c r="V9" s="673"/>
      <c r="W9" s="673"/>
      <c r="X9" s="673"/>
      <c r="Y9" s="673"/>
      <c r="Z9" s="673"/>
      <c r="AA9" s="673"/>
      <c r="AB9" s="673"/>
      <c r="AC9" s="673"/>
      <c r="AD9" s="673"/>
      <c r="AE9" s="673"/>
      <c r="AF9" s="673"/>
      <c r="AG9" s="673"/>
      <c r="AH9" s="673"/>
      <c r="AI9" s="673"/>
      <c r="AJ9" s="673"/>
      <c r="AK9" s="673"/>
      <c r="AL9" s="673"/>
      <c r="AM9" s="674"/>
      <c r="AN9" s="662"/>
      <c r="AO9" s="663"/>
      <c r="AP9" s="663"/>
      <c r="AQ9" s="663"/>
      <c r="AR9" s="663"/>
      <c r="AS9" s="663"/>
      <c r="AT9" s="675"/>
      <c r="AU9" s="675"/>
      <c r="AV9" s="675"/>
      <c r="AW9" s="675"/>
      <c r="AX9" s="675"/>
      <c r="AY9" s="675"/>
      <c r="AZ9" s="675"/>
      <c r="BA9" s="675"/>
      <c r="BB9" s="675"/>
      <c r="BC9" s="675"/>
      <c r="BD9" s="675"/>
      <c r="BE9" s="675"/>
      <c r="BF9" s="675"/>
      <c r="BG9" s="676"/>
      <c r="BH9" s="3"/>
      <c r="BI9" s="3"/>
      <c r="BJ9" s="3"/>
      <c r="BK9" s="4"/>
    </row>
    <row r="10" spans="1:63" s="5" customFormat="1" ht="33" customHeight="1">
      <c r="A10" s="2"/>
      <c r="B10" s="666" t="s">
        <v>173</v>
      </c>
      <c r="C10" s="667"/>
      <c r="D10" s="667"/>
      <c r="E10" s="667"/>
      <c r="F10" s="668"/>
      <c r="G10" s="669" t="s">
        <v>123</v>
      </c>
      <c r="H10" s="670"/>
      <c r="I10" s="670"/>
      <c r="J10" s="670"/>
      <c r="K10" s="670"/>
      <c r="L10" s="670"/>
      <c r="M10" s="670"/>
      <c r="N10" s="671"/>
      <c r="O10" s="672" t="s">
        <v>32</v>
      </c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3"/>
      <c r="AH10" s="673"/>
      <c r="AI10" s="673"/>
      <c r="AJ10" s="673"/>
      <c r="AK10" s="673"/>
      <c r="AL10" s="673"/>
      <c r="AM10" s="674"/>
      <c r="AN10" s="662">
        <f>AT10+AZ10</f>
        <v>756</v>
      </c>
      <c r="AO10" s="663"/>
      <c r="AP10" s="663"/>
      <c r="AQ10" s="663"/>
      <c r="AR10" s="663"/>
      <c r="AS10" s="663"/>
      <c r="AT10" s="675">
        <f>AY41</f>
        <v>224</v>
      </c>
      <c r="AU10" s="675"/>
      <c r="AV10" s="675"/>
      <c r="AW10" s="675"/>
      <c r="AX10" s="675"/>
      <c r="AY10" s="675"/>
      <c r="AZ10" s="675">
        <f>BC24+BC29+BC37-AZ11</f>
        <v>532</v>
      </c>
      <c r="BA10" s="675"/>
      <c r="BB10" s="675"/>
      <c r="BC10" s="675"/>
      <c r="BD10" s="675"/>
      <c r="BE10" s="675"/>
      <c r="BF10" s="675"/>
      <c r="BG10" s="676"/>
      <c r="BH10" s="3"/>
      <c r="BI10" s="3"/>
      <c r="BJ10" s="3"/>
      <c r="BK10" s="4"/>
    </row>
    <row r="11" spans="1:63" s="5" customFormat="1" ht="33" customHeight="1">
      <c r="A11" s="2"/>
      <c r="B11" s="666" t="s">
        <v>22</v>
      </c>
      <c r="C11" s="667"/>
      <c r="D11" s="667"/>
      <c r="E11" s="667"/>
      <c r="F11" s="668"/>
      <c r="G11" s="669" t="s">
        <v>124</v>
      </c>
      <c r="H11" s="670"/>
      <c r="I11" s="670"/>
      <c r="J11" s="670"/>
      <c r="K11" s="670"/>
      <c r="L11" s="670"/>
      <c r="M11" s="670"/>
      <c r="N11" s="671"/>
      <c r="O11" s="672" t="s">
        <v>15</v>
      </c>
      <c r="P11" s="673"/>
      <c r="Q11" s="673"/>
      <c r="R11" s="673"/>
      <c r="S11" s="673"/>
      <c r="T11" s="673"/>
      <c r="U11" s="673"/>
      <c r="V11" s="673"/>
      <c r="W11" s="673"/>
      <c r="X11" s="673"/>
      <c r="Y11" s="673"/>
      <c r="Z11" s="673"/>
      <c r="AA11" s="673"/>
      <c r="AB11" s="673"/>
      <c r="AC11" s="673"/>
      <c r="AD11" s="673"/>
      <c r="AE11" s="673"/>
      <c r="AF11" s="673"/>
      <c r="AG11" s="673"/>
      <c r="AH11" s="673"/>
      <c r="AI11" s="673"/>
      <c r="AJ11" s="673"/>
      <c r="AK11" s="673"/>
      <c r="AL11" s="673"/>
      <c r="AM11" s="674"/>
      <c r="AN11" s="662">
        <f>AT11+AZ11</f>
        <v>108</v>
      </c>
      <c r="AO11" s="663"/>
      <c r="AP11" s="663"/>
      <c r="AQ11" s="663"/>
      <c r="AR11" s="663"/>
      <c r="AS11" s="663"/>
      <c r="AT11" s="675"/>
      <c r="AU11" s="675"/>
      <c r="AV11" s="675"/>
      <c r="AW11" s="675"/>
      <c r="AX11" s="675"/>
      <c r="AY11" s="675"/>
      <c r="AZ11" s="675">
        <v>108</v>
      </c>
      <c r="BA11" s="675"/>
      <c r="BB11" s="675"/>
      <c r="BC11" s="675"/>
      <c r="BD11" s="675"/>
      <c r="BE11" s="675"/>
      <c r="BF11" s="675"/>
      <c r="BG11" s="676"/>
      <c r="BH11" s="3"/>
      <c r="BI11" s="3"/>
      <c r="BJ11" s="3"/>
      <c r="BK11" s="4"/>
    </row>
    <row r="12" spans="1:63" s="5" customFormat="1" ht="33" customHeight="1">
      <c r="A12" s="2"/>
      <c r="B12" s="666" t="s">
        <v>24</v>
      </c>
      <c r="C12" s="667"/>
      <c r="D12" s="667"/>
      <c r="E12" s="667"/>
      <c r="F12" s="668"/>
      <c r="G12" s="669" t="s">
        <v>124</v>
      </c>
      <c r="H12" s="670"/>
      <c r="I12" s="670"/>
      <c r="J12" s="670"/>
      <c r="K12" s="670"/>
      <c r="L12" s="670"/>
      <c r="M12" s="670"/>
      <c r="N12" s="671"/>
      <c r="O12" s="672" t="s">
        <v>26</v>
      </c>
      <c r="P12" s="673"/>
      <c r="Q12" s="673"/>
      <c r="R12" s="673"/>
      <c r="S12" s="673"/>
      <c r="T12" s="673"/>
      <c r="U12" s="673"/>
      <c r="V12" s="673"/>
      <c r="W12" s="673"/>
      <c r="X12" s="673"/>
      <c r="Y12" s="673"/>
      <c r="Z12" s="673"/>
      <c r="AA12" s="673"/>
      <c r="AB12" s="673"/>
      <c r="AC12" s="673"/>
      <c r="AD12" s="673"/>
      <c r="AE12" s="673"/>
      <c r="AF12" s="673"/>
      <c r="AG12" s="673"/>
      <c r="AH12" s="673"/>
      <c r="AI12" s="673"/>
      <c r="AJ12" s="673"/>
      <c r="AK12" s="673"/>
      <c r="AL12" s="673"/>
      <c r="AM12" s="674"/>
      <c r="AN12" s="662">
        <f>AT12+AZ12</f>
        <v>108</v>
      </c>
      <c r="AO12" s="663"/>
      <c r="AP12" s="663"/>
      <c r="AQ12" s="663"/>
      <c r="AR12" s="663"/>
      <c r="AS12" s="663"/>
      <c r="AT12" s="675"/>
      <c r="AU12" s="675"/>
      <c r="AV12" s="675"/>
      <c r="AW12" s="675"/>
      <c r="AX12" s="675"/>
      <c r="AY12" s="675"/>
      <c r="AZ12" s="675">
        <f>BC38</f>
        <v>108</v>
      </c>
      <c r="BA12" s="675"/>
      <c r="BB12" s="675"/>
      <c r="BC12" s="675"/>
      <c r="BD12" s="675"/>
      <c r="BE12" s="675"/>
      <c r="BF12" s="675"/>
      <c r="BG12" s="676"/>
      <c r="BH12" s="3"/>
      <c r="BI12" s="3"/>
      <c r="BJ12" s="3"/>
      <c r="BK12" s="4"/>
    </row>
    <row r="13" spans="1:63" s="5" customFormat="1" ht="33" customHeight="1" thickBot="1">
      <c r="A13" s="2"/>
      <c r="B13" s="653" t="s">
        <v>163</v>
      </c>
      <c r="C13" s="654"/>
      <c r="D13" s="654"/>
      <c r="E13" s="654"/>
      <c r="F13" s="655"/>
      <c r="G13" s="656" t="s">
        <v>164</v>
      </c>
      <c r="H13" s="657"/>
      <c r="I13" s="657"/>
      <c r="J13" s="657"/>
      <c r="K13" s="657"/>
      <c r="L13" s="657"/>
      <c r="M13" s="657"/>
      <c r="N13" s="658"/>
      <c r="O13" s="659" t="s">
        <v>41</v>
      </c>
      <c r="P13" s="660"/>
      <c r="Q13" s="660"/>
      <c r="R13" s="660"/>
      <c r="S13" s="660"/>
      <c r="T13" s="660"/>
      <c r="U13" s="660"/>
      <c r="V13" s="660"/>
      <c r="W13" s="660"/>
      <c r="X13" s="660"/>
      <c r="Y13" s="660"/>
      <c r="Z13" s="660"/>
      <c r="AA13" s="660"/>
      <c r="AB13" s="660"/>
      <c r="AC13" s="660"/>
      <c r="AD13" s="660"/>
      <c r="AE13" s="660"/>
      <c r="AF13" s="660"/>
      <c r="AG13" s="660"/>
      <c r="AH13" s="660"/>
      <c r="AI13" s="660"/>
      <c r="AJ13" s="660"/>
      <c r="AK13" s="660"/>
      <c r="AL13" s="660"/>
      <c r="AM13" s="661"/>
      <c r="AN13" s="662">
        <f>AT13+AZ13</f>
        <v>270</v>
      </c>
      <c r="AO13" s="663"/>
      <c r="AP13" s="663"/>
      <c r="AQ13" s="663"/>
      <c r="AR13" s="663"/>
      <c r="AS13" s="663"/>
      <c r="AT13" s="664"/>
      <c r="AU13" s="664"/>
      <c r="AV13" s="664"/>
      <c r="AW13" s="664"/>
      <c r="AX13" s="664"/>
      <c r="AY13" s="664"/>
      <c r="AZ13" s="664">
        <f>BC39</f>
        <v>270</v>
      </c>
      <c r="BA13" s="664"/>
      <c r="BB13" s="664"/>
      <c r="BC13" s="664"/>
      <c r="BD13" s="664"/>
      <c r="BE13" s="664"/>
      <c r="BF13" s="664"/>
      <c r="BG13" s="665"/>
      <c r="BH13" s="3"/>
      <c r="BI13" s="3"/>
      <c r="BJ13" s="3"/>
      <c r="BK13" s="4"/>
    </row>
    <row r="14" spans="1:63" s="5" customFormat="1" ht="26.25" customHeight="1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639" t="s">
        <v>42</v>
      </c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640"/>
      <c r="AA14" s="640"/>
      <c r="AB14" s="640"/>
      <c r="AC14" s="640"/>
      <c r="AD14" s="640"/>
      <c r="AE14" s="640"/>
      <c r="AF14" s="640"/>
      <c r="AG14" s="640"/>
      <c r="AH14" s="640"/>
      <c r="AI14" s="640"/>
      <c r="AJ14" s="640"/>
      <c r="AK14" s="640"/>
      <c r="AL14" s="640"/>
      <c r="AM14" s="640"/>
      <c r="AN14" s="641">
        <f>SUM(AN7:AS13)</f>
        <v>2268</v>
      </c>
      <c r="AO14" s="642"/>
      <c r="AP14" s="642"/>
      <c r="AQ14" s="642"/>
      <c r="AR14" s="642"/>
      <c r="AS14" s="643"/>
      <c r="AT14" s="641">
        <f>SUM(AT7:AY13)</f>
        <v>496</v>
      </c>
      <c r="AU14" s="642"/>
      <c r="AV14" s="642"/>
      <c r="AW14" s="642"/>
      <c r="AX14" s="642"/>
      <c r="AY14" s="643"/>
      <c r="AZ14" s="644">
        <f>SUM(AZ7:BG13)</f>
        <v>1772</v>
      </c>
      <c r="BA14" s="644"/>
      <c r="BB14" s="644"/>
      <c r="BC14" s="644"/>
      <c r="BD14" s="644"/>
      <c r="BE14" s="644"/>
      <c r="BF14" s="644"/>
      <c r="BG14" s="645"/>
      <c r="BH14" s="3"/>
      <c r="BI14" s="3"/>
      <c r="BJ14" s="3"/>
      <c r="BK14" s="4"/>
    </row>
    <row r="15" spans="1:63" s="5" customFormat="1" ht="1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4"/>
    </row>
    <row r="16" spans="1:63" s="5" customFormat="1" ht="1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4"/>
    </row>
    <row r="17" spans="1:63" s="13" customFormat="1" ht="22.5" customHeight="1" thickBot="1">
      <c r="A17" s="646" t="s">
        <v>43</v>
      </c>
      <c r="B17" s="646"/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46"/>
      <c r="N17" s="646"/>
      <c r="O17" s="646"/>
      <c r="P17" s="646"/>
      <c r="Q17" s="646"/>
      <c r="R17" s="646"/>
      <c r="S17" s="646"/>
      <c r="T17" s="646"/>
      <c r="U17" s="646"/>
      <c r="V17" s="646"/>
      <c r="W17" s="646"/>
      <c r="X17" s="646"/>
      <c r="Y17" s="646"/>
      <c r="Z17" s="646"/>
      <c r="AA17" s="646"/>
      <c r="AB17" s="646"/>
      <c r="AC17" s="646"/>
      <c r="AD17" s="646"/>
      <c r="AE17" s="646"/>
      <c r="AF17" s="646"/>
      <c r="AG17" s="646"/>
      <c r="AH17" s="646"/>
      <c r="AI17" s="646"/>
      <c r="AJ17" s="646"/>
      <c r="AK17" s="646"/>
      <c r="AL17" s="646"/>
      <c r="AM17" s="646"/>
      <c r="AN17" s="646"/>
      <c r="AO17" s="646"/>
      <c r="AP17" s="646"/>
      <c r="AQ17" s="646"/>
      <c r="AR17" s="646"/>
      <c r="AS17" s="646"/>
      <c r="AT17" s="646"/>
      <c r="AU17" s="646"/>
      <c r="AV17" s="646"/>
      <c r="AW17" s="646"/>
      <c r="AX17" s="646"/>
      <c r="AY17" s="646"/>
      <c r="AZ17" s="646"/>
      <c r="BA17" s="646"/>
      <c r="BB17" s="646"/>
      <c r="BC17" s="646"/>
      <c r="BD17" s="646"/>
      <c r="BE17" s="646"/>
      <c r="BF17" s="646"/>
      <c r="BG17" s="646"/>
      <c r="BH17" s="646"/>
      <c r="BI17" s="12"/>
      <c r="BJ17" s="12"/>
      <c r="BK17" s="12"/>
    </row>
    <row r="18" spans="1:63" s="16" customFormat="1" ht="15.75" customHeight="1" thickBot="1">
      <c r="A18" s="366" t="s">
        <v>44</v>
      </c>
      <c r="B18" s="379"/>
      <c r="C18" s="372" t="s">
        <v>45</v>
      </c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4"/>
      <c r="U18" s="372" t="s">
        <v>46</v>
      </c>
      <c r="V18" s="373"/>
      <c r="W18" s="373"/>
      <c r="X18" s="373"/>
      <c r="Y18" s="373"/>
      <c r="Z18" s="374"/>
      <c r="AA18" s="381" t="s">
        <v>131</v>
      </c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650" t="s">
        <v>46</v>
      </c>
      <c r="AP18" s="651"/>
      <c r="AQ18" s="651"/>
      <c r="AR18" s="651"/>
      <c r="AS18" s="651"/>
      <c r="AT18" s="651"/>
      <c r="AU18" s="651"/>
      <c r="AV18" s="651"/>
      <c r="AW18" s="651"/>
      <c r="AX18" s="651"/>
      <c r="AY18" s="651"/>
      <c r="AZ18" s="651"/>
      <c r="BA18" s="651"/>
      <c r="BB18" s="651"/>
      <c r="BC18" s="651"/>
      <c r="BD18" s="651"/>
      <c r="BE18" s="651"/>
      <c r="BF18" s="651"/>
      <c r="BG18" s="651"/>
      <c r="BH18" s="652"/>
      <c r="BI18" s="15"/>
      <c r="BJ18" s="15"/>
      <c r="BK18" s="15"/>
    </row>
    <row r="19" spans="1:63" s="16" customFormat="1" ht="15" thickBot="1">
      <c r="A19" s="368"/>
      <c r="B19" s="647"/>
      <c r="C19" s="375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7"/>
      <c r="U19" s="378"/>
      <c r="V19" s="351"/>
      <c r="W19" s="351"/>
      <c r="X19" s="351"/>
      <c r="Y19" s="351"/>
      <c r="Z19" s="352"/>
      <c r="AA19" s="384" t="s">
        <v>48</v>
      </c>
      <c r="AB19" s="629"/>
      <c r="AC19" s="372" t="s">
        <v>49</v>
      </c>
      <c r="AD19" s="373"/>
      <c r="AE19" s="373"/>
      <c r="AF19" s="373"/>
      <c r="AG19" s="373"/>
      <c r="AH19" s="373"/>
      <c r="AI19" s="373"/>
      <c r="AJ19" s="373"/>
      <c r="AK19" s="373"/>
      <c r="AL19" s="373"/>
      <c r="AM19" s="382"/>
      <c r="AN19" s="382"/>
      <c r="AO19" s="372" t="s">
        <v>51</v>
      </c>
      <c r="AP19" s="373"/>
      <c r="AQ19" s="373"/>
      <c r="AR19" s="373"/>
      <c r="AS19" s="373"/>
      <c r="AT19" s="373"/>
      <c r="AU19" s="373"/>
      <c r="AV19" s="373"/>
      <c r="AW19" s="373"/>
      <c r="AX19" s="373"/>
      <c r="AY19" s="372" t="s">
        <v>52</v>
      </c>
      <c r="AZ19" s="373"/>
      <c r="BA19" s="373"/>
      <c r="BB19" s="373"/>
      <c r="BC19" s="373"/>
      <c r="BD19" s="373"/>
      <c r="BE19" s="373"/>
      <c r="BF19" s="373"/>
      <c r="BG19" s="373"/>
      <c r="BH19" s="374"/>
      <c r="BI19" s="15"/>
      <c r="BJ19" s="15"/>
      <c r="BK19" s="15"/>
    </row>
    <row r="20" spans="1:63" s="16" customFormat="1" ht="15.75" customHeight="1">
      <c r="A20" s="648"/>
      <c r="B20" s="649"/>
      <c r="C20" s="375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7"/>
      <c r="U20" s="392" t="s">
        <v>135</v>
      </c>
      <c r="V20" s="398"/>
      <c r="W20" s="393"/>
      <c r="X20" s="398" t="s">
        <v>136</v>
      </c>
      <c r="Y20" s="398"/>
      <c r="Z20" s="399"/>
      <c r="AA20" s="386"/>
      <c r="AB20" s="387"/>
      <c r="AC20" s="630" t="s">
        <v>8</v>
      </c>
      <c r="AD20" s="631"/>
      <c r="AE20" s="631"/>
      <c r="AF20" s="631"/>
      <c r="AG20" s="631"/>
      <c r="AH20" s="632"/>
      <c r="AI20" s="373" t="s">
        <v>57</v>
      </c>
      <c r="AJ20" s="373"/>
      <c r="AK20" s="373"/>
      <c r="AL20" s="373"/>
      <c r="AM20" s="373"/>
      <c r="AN20" s="374"/>
      <c r="AO20" s="616">
        <v>17</v>
      </c>
      <c r="AP20" s="617"/>
      <c r="AQ20" s="617"/>
      <c r="AR20" s="618" t="s">
        <v>158</v>
      </c>
      <c r="AS20" s="618"/>
      <c r="AT20" s="618"/>
      <c r="AU20" s="618"/>
      <c r="AV20" s="618"/>
      <c r="AW20" s="618"/>
      <c r="AX20" s="618"/>
      <c r="AY20" s="616">
        <v>14</v>
      </c>
      <c r="AZ20" s="617"/>
      <c r="BA20" s="617"/>
      <c r="BB20" s="618" t="s">
        <v>158</v>
      </c>
      <c r="BC20" s="618"/>
      <c r="BD20" s="618"/>
      <c r="BE20" s="618"/>
      <c r="BF20" s="618"/>
      <c r="BG20" s="618"/>
      <c r="BH20" s="619"/>
      <c r="BI20" s="15"/>
      <c r="BJ20" s="15"/>
      <c r="BK20" s="15"/>
    </row>
    <row r="21" spans="1:63" s="16" customFormat="1" ht="28.5" customHeight="1">
      <c r="A21" s="648"/>
      <c r="B21" s="649"/>
      <c r="C21" s="375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7"/>
      <c r="U21" s="394"/>
      <c r="V21" s="400"/>
      <c r="W21" s="395"/>
      <c r="X21" s="400"/>
      <c r="Y21" s="400"/>
      <c r="Z21" s="401"/>
      <c r="AA21" s="386"/>
      <c r="AB21" s="387"/>
      <c r="AC21" s="633"/>
      <c r="AD21" s="634"/>
      <c r="AE21" s="634"/>
      <c r="AF21" s="634"/>
      <c r="AG21" s="634"/>
      <c r="AH21" s="635"/>
      <c r="AI21" s="376"/>
      <c r="AJ21" s="376"/>
      <c r="AK21" s="376"/>
      <c r="AL21" s="376"/>
      <c r="AM21" s="376"/>
      <c r="AN21" s="377"/>
      <c r="AO21" s="620" t="s">
        <v>165</v>
      </c>
      <c r="AP21" s="621"/>
      <c r="AQ21" s="621"/>
      <c r="AR21" s="622"/>
      <c r="AS21" s="404" t="s">
        <v>166</v>
      </c>
      <c r="AT21" s="409"/>
      <c r="AU21" s="405"/>
      <c r="AV21" s="626" t="s">
        <v>60</v>
      </c>
      <c r="AW21" s="621"/>
      <c r="AX21" s="621"/>
      <c r="AY21" s="620" t="s">
        <v>165</v>
      </c>
      <c r="AZ21" s="621"/>
      <c r="BA21" s="621"/>
      <c r="BB21" s="622"/>
      <c r="BC21" s="404" t="s">
        <v>166</v>
      </c>
      <c r="BD21" s="409"/>
      <c r="BE21" s="405"/>
      <c r="BF21" s="626" t="s">
        <v>60</v>
      </c>
      <c r="BG21" s="621"/>
      <c r="BH21" s="628"/>
      <c r="BI21" s="15"/>
      <c r="BJ21" s="15"/>
      <c r="BK21" s="15"/>
    </row>
    <row r="22" spans="1:63" s="16" customFormat="1" ht="54" customHeight="1" thickBot="1">
      <c r="A22" s="648"/>
      <c r="B22" s="649"/>
      <c r="C22" s="378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2"/>
      <c r="U22" s="396"/>
      <c r="V22" s="402"/>
      <c r="W22" s="397"/>
      <c r="X22" s="402"/>
      <c r="Y22" s="402"/>
      <c r="Z22" s="403"/>
      <c r="AA22" s="388"/>
      <c r="AB22" s="389"/>
      <c r="AC22" s="636"/>
      <c r="AD22" s="637"/>
      <c r="AE22" s="637"/>
      <c r="AF22" s="637"/>
      <c r="AG22" s="637"/>
      <c r="AH22" s="638"/>
      <c r="AI22" s="351"/>
      <c r="AJ22" s="351"/>
      <c r="AK22" s="351"/>
      <c r="AL22" s="351"/>
      <c r="AM22" s="351"/>
      <c r="AN22" s="352"/>
      <c r="AO22" s="378"/>
      <c r="AP22" s="351"/>
      <c r="AQ22" s="351"/>
      <c r="AR22" s="623"/>
      <c r="AS22" s="357"/>
      <c r="AT22" s="411"/>
      <c r="AU22" s="408"/>
      <c r="AV22" s="627"/>
      <c r="AW22" s="351"/>
      <c r="AX22" s="351"/>
      <c r="AY22" s="378"/>
      <c r="AZ22" s="351"/>
      <c r="BA22" s="351"/>
      <c r="BB22" s="623"/>
      <c r="BC22" s="357"/>
      <c r="BD22" s="411"/>
      <c r="BE22" s="408"/>
      <c r="BF22" s="627"/>
      <c r="BG22" s="351"/>
      <c r="BH22" s="352"/>
      <c r="BI22" s="17"/>
      <c r="BJ22" s="17"/>
      <c r="BK22" s="17"/>
    </row>
    <row r="23" spans="1:63" s="19" customFormat="1" ht="14.25" thickBot="1">
      <c r="A23" s="345">
        <v>1</v>
      </c>
      <c r="B23" s="613"/>
      <c r="C23" s="347">
        <v>2</v>
      </c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48"/>
      <c r="U23" s="347">
        <v>3</v>
      </c>
      <c r="V23" s="339"/>
      <c r="W23" s="344"/>
      <c r="X23" s="339">
        <v>4</v>
      </c>
      <c r="Y23" s="339"/>
      <c r="Z23" s="348"/>
      <c r="AA23" s="614">
        <v>5</v>
      </c>
      <c r="AB23" s="615"/>
      <c r="AC23" s="347">
        <v>6</v>
      </c>
      <c r="AD23" s="339"/>
      <c r="AE23" s="339"/>
      <c r="AF23" s="339"/>
      <c r="AG23" s="339"/>
      <c r="AH23" s="344"/>
      <c r="AI23" s="343">
        <v>7</v>
      </c>
      <c r="AJ23" s="339"/>
      <c r="AK23" s="339"/>
      <c r="AL23" s="339"/>
      <c r="AM23" s="339"/>
      <c r="AN23" s="348"/>
      <c r="AO23" s="347">
        <v>8</v>
      </c>
      <c r="AP23" s="339"/>
      <c r="AQ23" s="339"/>
      <c r="AR23" s="344"/>
      <c r="AS23" s="343">
        <v>9</v>
      </c>
      <c r="AT23" s="339"/>
      <c r="AU23" s="344"/>
      <c r="AV23" s="339">
        <v>10</v>
      </c>
      <c r="AW23" s="339"/>
      <c r="AX23" s="339"/>
      <c r="AY23" s="347">
        <v>11</v>
      </c>
      <c r="AZ23" s="339"/>
      <c r="BA23" s="339"/>
      <c r="BB23" s="344"/>
      <c r="BC23" s="343">
        <v>12</v>
      </c>
      <c r="BD23" s="339"/>
      <c r="BE23" s="339"/>
      <c r="BF23" s="339">
        <v>13</v>
      </c>
      <c r="BG23" s="339"/>
      <c r="BH23" s="348"/>
      <c r="BI23" s="18"/>
      <c r="BJ23" s="365"/>
      <c r="BK23" s="365"/>
    </row>
    <row r="24" spans="1:63" s="21" customFormat="1" ht="21" thickBot="1">
      <c r="A24" s="118" t="s">
        <v>61</v>
      </c>
      <c r="B24" s="506"/>
      <c r="C24" s="100" t="s">
        <v>62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2"/>
      <c r="U24" s="103"/>
      <c r="V24" s="508"/>
      <c r="W24" s="104"/>
      <c r="X24" s="508"/>
      <c r="Y24" s="508"/>
      <c r="Z24" s="106"/>
      <c r="AA24" s="93">
        <f>AC24+AI24</f>
        <v>768</v>
      </c>
      <c r="AB24" s="94"/>
      <c r="AC24" s="107">
        <f>AC25+AC26+AC28</f>
        <v>316</v>
      </c>
      <c r="AD24" s="96"/>
      <c r="AE24" s="96"/>
      <c r="AF24" s="96"/>
      <c r="AG24" s="96"/>
      <c r="AH24" s="117"/>
      <c r="AI24" s="274">
        <f>AI25+AI26+AI28</f>
        <v>452</v>
      </c>
      <c r="AJ24" s="275"/>
      <c r="AK24" s="275"/>
      <c r="AL24" s="275"/>
      <c r="AM24" s="275"/>
      <c r="AN24" s="493"/>
      <c r="AO24" s="494">
        <f>SUM(AO25:AR28)</f>
        <v>172</v>
      </c>
      <c r="AP24" s="495"/>
      <c r="AQ24" s="495"/>
      <c r="AR24" s="496"/>
      <c r="AS24" s="497">
        <f>SUM(AS25:AU28)</f>
        <v>194</v>
      </c>
      <c r="AT24" s="495"/>
      <c r="AU24" s="496"/>
      <c r="AV24" s="499">
        <f>SUM(AV25:AX28)</f>
        <v>3</v>
      </c>
      <c r="AW24" s="499"/>
      <c r="AX24" s="499"/>
      <c r="AY24" s="494">
        <f>SUM(AY25:BB28)</f>
        <v>144</v>
      </c>
      <c r="AZ24" s="495"/>
      <c r="BA24" s="495"/>
      <c r="BB24" s="496"/>
      <c r="BC24" s="497">
        <f>SUM(BC25:BE28)</f>
        <v>258</v>
      </c>
      <c r="BD24" s="495"/>
      <c r="BE24" s="496"/>
      <c r="BF24" s="499">
        <f>SUM(BF25:BH28)</f>
        <v>17</v>
      </c>
      <c r="BG24" s="499"/>
      <c r="BH24" s="507"/>
      <c r="BI24" s="20"/>
      <c r="BJ24" s="290"/>
      <c r="BK24" s="290"/>
    </row>
    <row r="25" spans="1:63" s="21" customFormat="1" ht="21" customHeight="1">
      <c r="A25" s="227" t="s">
        <v>63</v>
      </c>
      <c r="B25" s="596"/>
      <c r="C25" s="261" t="s">
        <v>64</v>
      </c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3"/>
      <c r="U25" s="332">
        <v>2</v>
      </c>
      <c r="V25" s="334"/>
      <c r="W25" s="333"/>
      <c r="X25" s="334"/>
      <c r="Y25" s="334"/>
      <c r="Z25" s="334"/>
      <c r="AA25" s="188">
        <f>AI25+AC25</f>
        <v>240</v>
      </c>
      <c r="AB25" s="207"/>
      <c r="AC25" s="191">
        <f>AO25+AY25</f>
        <v>104</v>
      </c>
      <c r="AD25" s="192"/>
      <c r="AE25" s="192"/>
      <c r="AF25" s="192"/>
      <c r="AG25" s="192"/>
      <c r="AH25" s="193"/>
      <c r="AI25" s="607">
        <f>AS25+BC25</f>
        <v>136</v>
      </c>
      <c r="AJ25" s="608"/>
      <c r="AK25" s="608"/>
      <c r="AL25" s="608"/>
      <c r="AM25" s="608"/>
      <c r="AN25" s="609"/>
      <c r="AO25" s="536">
        <v>60</v>
      </c>
      <c r="AP25" s="537"/>
      <c r="AQ25" s="537"/>
      <c r="AR25" s="538"/>
      <c r="AS25" s="207">
        <v>58</v>
      </c>
      <c r="AT25" s="192"/>
      <c r="AU25" s="193"/>
      <c r="AV25" s="519"/>
      <c r="AW25" s="519"/>
      <c r="AX25" s="519"/>
      <c r="AY25" s="536">
        <v>44</v>
      </c>
      <c r="AZ25" s="537"/>
      <c r="BA25" s="537"/>
      <c r="BB25" s="538"/>
      <c r="BC25" s="207">
        <v>78</v>
      </c>
      <c r="BD25" s="192"/>
      <c r="BE25" s="193"/>
      <c r="BF25" s="519">
        <v>6</v>
      </c>
      <c r="BG25" s="519"/>
      <c r="BH25" s="520"/>
      <c r="BI25" s="22"/>
      <c r="BJ25" s="312"/>
      <c r="BK25" s="312"/>
    </row>
    <row r="26" spans="1:63" s="21" customFormat="1" ht="19.5">
      <c r="A26" s="313" t="s">
        <v>65</v>
      </c>
      <c r="B26" s="314"/>
      <c r="C26" s="315" t="s">
        <v>66</v>
      </c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7"/>
      <c r="U26" s="602">
        <v>2</v>
      </c>
      <c r="V26" s="603"/>
      <c r="W26" s="604"/>
      <c r="X26" s="322"/>
      <c r="Y26" s="603"/>
      <c r="Z26" s="323"/>
      <c r="AA26" s="240">
        <f>AI26+AC26</f>
        <v>420</v>
      </c>
      <c r="AB26" s="326"/>
      <c r="AC26" s="240">
        <f>AO26+AY26</f>
        <v>140</v>
      </c>
      <c r="AD26" s="241"/>
      <c r="AE26" s="241"/>
      <c r="AF26" s="241"/>
      <c r="AG26" s="241"/>
      <c r="AH26" s="242"/>
      <c r="AI26" s="243">
        <f>AS26+BC26</f>
        <v>280</v>
      </c>
      <c r="AJ26" s="244"/>
      <c r="AK26" s="244"/>
      <c r="AL26" s="244"/>
      <c r="AM26" s="244"/>
      <c r="AN26" s="606"/>
      <c r="AO26" s="557">
        <v>40</v>
      </c>
      <c r="AP26" s="558"/>
      <c r="AQ26" s="558"/>
      <c r="AR26" s="559"/>
      <c r="AS26" s="560">
        <v>100</v>
      </c>
      <c r="AT26" s="241"/>
      <c r="AU26" s="242"/>
      <c r="AV26" s="601"/>
      <c r="AW26" s="547"/>
      <c r="AX26" s="548"/>
      <c r="AY26" s="557">
        <v>100</v>
      </c>
      <c r="AZ26" s="558"/>
      <c r="BA26" s="558"/>
      <c r="BB26" s="559"/>
      <c r="BC26" s="560">
        <v>180</v>
      </c>
      <c r="BD26" s="241"/>
      <c r="BE26" s="242"/>
      <c r="BF26" s="601">
        <v>11</v>
      </c>
      <c r="BG26" s="547"/>
      <c r="BH26" s="548"/>
      <c r="BI26" s="22"/>
      <c r="BJ26" s="312"/>
      <c r="BK26" s="312"/>
    </row>
    <row r="27" spans="1:63" s="21" customFormat="1" ht="19.5">
      <c r="A27" s="259"/>
      <c r="B27" s="260"/>
      <c r="C27" s="264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6"/>
      <c r="U27" s="320"/>
      <c r="V27" s="605"/>
      <c r="W27" s="321"/>
      <c r="X27" s="324"/>
      <c r="Y27" s="605"/>
      <c r="Z27" s="325"/>
      <c r="AA27" s="184"/>
      <c r="AB27" s="181"/>
      <c r="AC27" s="184"/>
      <c r="AD27" s="180"/>
      <c r="AE27" s="180"/>
      <c r="AF27" s="180"/>
      <c r="AG27" s="180"/>
      <c r="AH27" s="185"/>
      <c r="AI27" s="246"/>
      <c r="AJ27" s="247"/>
      <c r="AK27" s="247"/>
      <c r="AL27" s="247"/>
      <c r="AM27" s="247"/>
      <c r="AN27" s="686"/>
      <c r="AO27" s="576"/>
      <c r="AP27" s="577"/>
      <c r="AQ27" s="577"/>
      <c r="AR27" s="578"/>
      <c r="AS27" s="183"/>
      <c r="AT27" s="180"/>
      <c r="AU27" s="185"/>
      <c r="AV27" s="570"/>
      <c r="AW27" s="571"/>
      <c r="AX27" s="572"/>
      <c r="AY27" s="576"/>
      <c r="AZ27" s="577"/>
      <c r="BA27" s="577"/>
      <c r="BB27" s="578"/>
      <c r="BC27" s="183"/>
      <c r="BD27" s="180"/>
      <c r="BE27" s="185"/>
      <c r="BF27" s="570"/>
      <c r="BG27" s="571"/>
      <c r="BH27" s="572"/>
      <c r="BI27" s="22"/>
      <c r="BJ27" s="312"/>
      <c r="BK27" s="312"/>
    </row>
    <row r="28" spans="1:63" s="21" customFormat="1" ht="21" customHeight="1" thickBot="1">
      <c r="A28" s="227" t="s">
        <v>67</v>
      </c>
      <c r="B28" s="596"/>
      <c r="C28" s="1168" t="s">
        <v>68</v>
      </c>
      <c r="D28" s="1169"/>
      <c r="E28" s="1169"/>
      <c r="F28" s="1169"/>
      <c r="G28" s="1169"/>
      <c r="H28" s="1169"/>
      <c r="I28" s="1169"/>
      <c r="J28" s="1169"/>
      <c r="K28" s="1169"/>
      <c r="L28" s="1169"/>
      <c r="M28" s="1169"/>
      <c r="N28" s="1169"/>
      <c r="O28" s="1169"/>
      <c r="P28" s="1169"/>
      <c r="Q28" s="1169">
        <v>4</v>
      </c>
      <c r="R28" s="1169"/>
      <c r="S28" s="1169"/>
      <c r="T28" s="1170"/>
      <c r="U28" s="306"/>
      <c r="V28" s="308"/>
      <c r="W28" s="307">
        <v>1</v>
      </c>
      <c r="X28" s="600">
        <v>1</v>
      </c>
      <c r="Y28" s="600"/>
      <c r="Z28" s="600"/>
      <c r="AA28" s="291">
        <f>AI28+AC28</f>
        <v>108</v>
      </c>
      <c r="AB28" s="296"/>
      <c r="AC28" s="310">
        <f>AO28+AY28</f>
        <v>72</v>
      </c>
      <c r="AD28" s="297"/>
      <c r="AE28" s="297"/>
      <c r="AF28" s="297"/>
      <c r="AG28" s="297"/>
      <c r="AH28" s="311"/>
      <c r="AI28" s="298">
        <f>AS28+BC28</f>
        <v>36</v>
      </c>
      <c r="AJ28" s="299"/>
      <c r="AK28" s="299"/>
      <c r="AL28" s="299"/>
      <c r="AM28" s="299"/>
      <c r="AN28" s="556"/>
      <c r="AO28" s="593">
        <v>72</v>
      </c>
      <c r="AP28" s="594"/>
      <c r="AQ28" s="594"/>
      <c r="AR28" s="595"/>
      <c r="AS28" s="296">
        <v>36</v>
      </c>
      <c r="AT28" s="297"/>
      <c r="AU28" s="311"/>
      <c r="AV28" s="587">
        <v>3</v>
      </c>
      <c r="AW28" s="587"/>
      <c r="AX28" s="587"/>
      <c r="AY28" s="301"/>
      <c r="AZ28" s="594"/>
      <c r="BA28" s="594"/>
      <c r="BB28" s="595"/>
      <c r="BC28" s="296"/>
      <c r="BD28" s="297"/>
      <c r="BE28" s="311"/>
      <c r="BF28" s="587"/>
      <c r="BG28" s="587"/>
      <c r="BH28" s="588"/>
      <c r="BI28" s="22"/>
      <c r="BJ28" s="312"/>
      <c r="BK28" s="312"/>
    </row>
    <row r="29" spans="1:63" s="21" customFormat="1" ht="21.75" customHeight="1" thickBot="1">
      <c r="A29" s="118" t="s">
        <v>69</v>
      </c>
      <c r="B29" s="506"/>
      <c r="C29" s="100" t="s">
        <v>70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2"/>
      <c r="U29" s="589"/>
      <c r="V29" s="590"/>
      <c r="W29" s="591"/>
      <c r="X29" s="590"/>
      <c r="Y29" s="590"/>
      <c r="Z29" s="592"/>
      <c r="AA29" s="294">
        <f>AI29+AC29</f>
        <v>372</v>
      </c>
      <c r="AB29" s="295"/>
      <c r="AC29" s="107">
        <f>AC30+AC34</f>
        <v>180</v>
      </c>
      <c r="AD29" s="96"/>
      <c r="AE29" s="96"/>
      <c r="AF29" s="96"/>
      <c r="AG29" s="96"/>
      <c r="AH29" s="117"/>
      <c r="AI29" s="122">
        <f>AI30+AI34</f>
        <v>192</v>
      </c>
      <c r="AJ29" s="96"/>
      <c r="AK29" s="96"/>
      <c r="AL29" s="96"/>
      <c r="AM29" s="96"/>
      <c r="AN29" s="123"/>
      <c r="AO29" s="494">
        <f>AO30+AO34</f>
        <v>100</v>
      </c>
      <c r="AP29" s="495"/>
      <c r="AQ29" s="495"/>
      <c r="AR29" s="496"/>
      <c r="AS29" s="497">
        <f>AS30+AS34</f>
        <v>74</v>
      </c>
      <c r="AT29" s="495"/>
      <c r="AU29" s="496"/>
      <c r="AV29" s="499">
        <f>AV30+AV34</f>
        <v>4.5</v>
      </c>
      <c r="AW29" s="499"/>
      <c r="AX29" s="499"/>
      <c r="AY29" s="494">
        <f>AY30+AY34</f>
        <v>80</v>
      </c>
      <c r="AZ29" s="495"/>
      <c r="BA29" s="495"/>
      <c r="BB29" s="496"/>
      <c r="BC29" s="497">
        <f>BC30+BC34</f>
        <v>118</v>
      </c>
      <c r="BD29" s="495"/>
      <c r="BE29" s="496"/>
      <c r="BF29" s="499">
        <f>BF30+BF34</f>
        <v>5.5</v>
      </c>
      <c r="BG29" s="499"/>
      <c r="BH29" s="507"/>
      <c r="BI29" s="20"/>
      <c r="BJ29" s="290"/>
      <c r="BK29" s="290"/>
    </row>
    <row r="30" spans="1:63" s="25" customFormat="1" ht="21" customHeight="1" thickBot="1">
      <c r="A30" s="796" t="s">
        <v>71</v>
      </c>
      <c r="B30" s="1129"/>
      <c r="C30" s="1130" t="s">
        <v>72</v>
      </c>
      <c r="D30" s="1131"/>
      <c r="E30" s="1131"/>
      <c r="F30" s="1131"/>
      <c r="G30" s="1131"/>
      <c r="H30" s="1131"/>
      <c r="I30" s="1131"/>
      <c r="J30" s="1131"/>
      <c r="K30" s="1131"/>
      <c r="L30" s="1131"/>
      <c r="M30" s="1131"/>
      <c r="N30" s="1131"/>
      <c r="O30" s="1131"/>
      <c r="P30" s="1131"/>
      <c r="Q30" s="1131">
        <v>9</v>
      </c>
      <c r="R30" s="1131"/>
      <c r="S30" s="1131"/>
      <c r="T30" s="1132"/>
      <c r="U30" s="1116"/>
      <c r="V30" s="1117"/>
      <c r="W30" s="1117"/>
      <c r="X30" s="1117"/>
      <c r="Y30" s="1117"/>
      <c r="Z30" s="1118"/>
      <c r="AA30" s="805">
        <f>AI30+AC30</f>
        <v>156</v>
      </c>
      <c r="AB30" s="806"/>
      <c r="AC30" s="694">
        <f>SUM(AC31:AH33)</f>
        <v>90</v>
      </c>
      <c r="AD30" s="699"/>
      <c r="AE30" s="699"/>
      <c r="AF30" s="699"/>
      <c r="AG30" s="699"/>
      <c r="AH30" s="695"/>
      <c r="AI30" s="696">
        <f>SUM(AI31:AN33)</f>
        <v>66</v>
      </c>
      <c r="AJ30" s="1124"/>
      <c r="AK30" s="1124"/>
      <c r="AL30" s="1124"/>
      <c r="AM30" s="1124"/>
      <c r="AN30" s="1125"/>
      <c r="AO30" s="1165">
        <f>AO31+AO33</f>
        <v>56</v>
      </c>
      <c r="AP30" s="1166"/>
      <c r="AQ30" s="1166"/>
      <c r="AR30" s="1167"/>
      <c r="AS30" s="711">
        <f>AS31+AS33</f>
        <v>28</v>
      </c>
      <c r="AT30" s="699"/>
      <c r="AU30" s="695"/>
      <c r="AV30" s="1160">
        <f>AV31+AV33</f>
        <v>2</v>
      </c>
      <c r="AW30" s="1160"/>
      <c r="AX30" s="1160"/>
      <c r="AY30" s="1165">
        <f>AY31+AY33</f>
        <v>34</v>
      </c>
      <c r="AZ30" s="1166"/>
      <c r="BA30" s="1166"/>
      <c r="BB30" s="1167"/>
      <c r="BC30" s="711">
        <f>BC31+BC33</f>
        <v>38</v>
      </c>
      <c r="BD30" s="699"/>
      <c r="BE30" s="699"/>
      <c r="BF30" s="1159">
        <f>BF31+BF33</f>
        <v>2</v>
      </c>
      <c r="BG30" s="1160"/>
      <c r="BH30" s="1161"/>
      <c r="BI30" s="24"/>
      <c r="BJ30" s="1106"/>
      <c r="BK30" s="1106"/>
    </row>
    <row r="31" spans="1:63" s="25" customFormat="1" ht="19.5">
      <c r="A31" s="784" t="s">
        <v>73</v>
      </c>
      <c r="B31" s="785"/>
      <c r="C31" s="261" t="s">
        <v>74</v>
      </c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3"/>
      <c r="U31" s="788"/>
      <c r="V31" s="792"/>
      <c r="W31" s="789"/>
      <c r="X31" s="1162">
        <v>1</v>
      </c>
      <c r="Y31" s="792"/>
      <c r="Z31" s="793"/>
      <c r="AA31" s="249">
        <f>AC31+AC32+AI31+AM32</f>
        <v>84</v>
      </c>
      <c r="AB31" s="271"/>
      <c r="AC31" s="249">
        <v>56</v>
      </c>
      <c r="AD31" s="250"/>
      <c r="AE31" s="250"/>
      <c r="AF31" s="250"/>
      <c r="AG31" s="250"/>
      <c r="AH31" s="251"/>
      <c r="AI31" s="252">
        <f>AS31+BC31</f>
        <v>28</v>
      </c>
      <c r="AJ31" s="253"/>
      <c r="AK31" s="253"/>
      <c r="AL31" s="253"/>
      <c r="AM31" s="253"/>
      <c r="AN31" s="783"/>
      <c r="AO31" s="1164">
        <v>56</v>
      </c>
      <c r="AP31" s="1154"/>
      <c r="AQ31" s="1154"/>
      <c r="AR31" s="1155"/>
      <c r="AS31" s="272">
        <v>28</v>
      </c>
      <c r="AT31" s="250"/>
      <c r="AU31" s="251"/>
      <c r="AV31" s="1147">
        <v>2</v>
      </c>
      <c r="AW31" s="1148"/>
      <c r="AX31" s="1149"/>
      <c r="AY31" s="1153"/>
      <c r="AZ31" s="1154"/>
      <c r="BA31" s="1154"/>
      <c r="BB31" s="1155"/>
      <c r="BC31" s="272"/>
      <c r="BD31" s="250"/>
      <c r="BE31" s="251"/>
      <c r="BF31" s="1147"/>
      <c r="BG31" s="1148"/>
      <c r="BH31" s="1149"/>
      <c r="BI31" s="24"/>
      <c r="BJ31" s="1106"/>
      <c r="BK31" s="1106"/>
    </row>
    <row r="32" spans="1:63" s="25" customFormat="1" ht="19.5">
      <c r="A32" s="786"/>
      <c r="B32" s="787"/>
      <c r="C32" s="264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6"/>
      <c r="U32" s="790"/>
      <c r="V32" s="794"/>
      <c r="W32" s="791"/>
      <c r="X32" s="1163"/>
      <c r="Y32" s="794"/>
      <c r="Z32" s="795"/>
      <c r="AA32" s="184"/>
      <c r="AB32" s="181"/>
      <c r="AC32" s="184"/>
      <c r="AD32" s="180"/>
      <c r="AE32" s="180"/>
      <c r="AF32" s="180"/>
      <c r="AG32" s="180"/>
      <c r="AH32" s="185"/>
      <c r="AI32" s="246"/>
      <c r="AJ32" s="247"/>
      <c r="AK32" s="247"/>
      <c r="AL32" s="247"/>
      <c r="AM32" s="247"/>
      <c r="AN32" s="686"/>
      <c r="AO32" s="1156"/>
      <c r="AP32" s="1157"/>
      <c r="AQ32" s="1157"/>
      <c r="AR32" s="1158"/>
      <c r="AS32" s="183"/>
      <c r="AT32" s="180"/>
      <c r="AU32" s="185"/>
      <c r="AV32" s="1150"/>
      <c r="AW32" s="1151"/>
      <c r="AX32" s="1152"/>
      <c r="AY32" s="1156"/>
      <c r="AZ32" s="1157"/>
      <c r="BA32" s="1157"/>
      <c r="BB32" s="1158"/>
      <c r="BC32" s="183"/>
      <c r="BD32" s="180"/>
      <c r="BE32" s="185"/>
      <c r="BF32" s="1150"/>
      <c r="BG32" s="1151"/>
      <c r="BH32" s="1152"/>
      <c r="BI32" s="24"/>
      <c r="BJ32" s="1106"/>
      <c r="BK32" s="1106"/>
    </row>
    <row r="33" spans="1:63" s="25" customFormat="1" ht="21" thickBot="1">
      <c r="A33" s="1138" t="s">
        <v>75</v>
      </c>
      <c r="B33" s="1139"/>
      <c r="C33" s="1140" t="s">
        <v>172</v>
      </c>
      <c r="D33" s="1141"/>
      <c r="E33" s="1141"/>
      <c r="F33" s="1141"/>
      <c r="G33" s="1141"/>
      <c r="H33" s="1141"/>
      <c r="I33" s="1141"/>
      <c r="J33" s="1141"/>
      <c r="K33" s="1141"/>
      <c r="L33" s="1141"/>
      <c r="M33" s="1141"/>
      <c r="N33" s="1141"/>
      <c r="O33" s="1141"/>
      <c r="P33" s="1141"/>
      <c r="Q33" s="1141"/>
      <c r="R33" s="1141"/>
      <c r="S33" s="1141"/>
      <c r="T33" s="1142"/>
      <c r="U33" s="1143"/>
      <c r="V33" s="1144"/>
      <c r="W33" s="1144"/>
      <c r="X33" s="1144">
        <v>2</v>
      </c>
      <c r="Y33" s="1144"/>
      <c r="Z33" s="1145"/>
      <c r="AA33" s="1146">
        <f>AI33+AC33</f>
        <v>72</v>
      </c>
      <c r="AB33" s="560"/>
      <c r="AC33" s="310">
        <v>34</v>
      </c>
      <c r="AD33" s="297"/>
      <c r="AE33" s="297"/>
      <c r="AF33" s="297"/>
      <c r="AG33" s="297"/>
      <c r="AH33" s="311"/>
      <c r="AI33" s="298">
        <f>AS33+BC33</f>
        <v>38</v>
      </c>
      <c r="AJ33" s="299"/>
      <c r="AK33" s="299"/>
      <c r="AL33" s="299"/>
      <c r="AM33" s="299"/>
      <c r="AN33" s="556"/>
      <c r="AO33" s="1135"/>
      <c r="AP33" s="1136"/>
      <c r="AQ33" s="1136"/>
      <c r="AR33" s="1137"/>
      <c r="AS33" s="560"/>
      <c r="AT33" s="241"/>
      <c r="AU33" s="242"/>
      <c r="AV33" s="1127"/>
      <c r="AW33" s="1127"/>
      <c r="AX33" s="1127"/>
      <c r="AY33" s="1135">
        <v>34</v>
      </c>
      <c r="AZ33" s="1136"/>
      <c r="BA33" s="1136"/>
      <c r="BB33" s="1137"/>
      <c r="BC33" s="560">
        <v>38</v>
      </c>
      <c r="BD33" s="241"/>
      <c r="BE33" s="242"/>
      <c r="BF33" s="1127">
        <v>2</v>
      </c>
      <c r="BG33" s="1127"/>
      <c r="BH33" s="1128"/>
      <c r="BI33" s="24"/>
      <c r="BJ33" s="1106"/>
      <c r="BK33" s="1106"/>
    </row>
    <row r="34" spans="1:63" s="25" customFormat="1" ht="21" customHeight="1" thickBot="1">
      <c r="A34" s="796" t="s">
        <v>79</v>
      </c>
      <c r="B34" s="1129"/>
      <c r="C34" s="1130" t="s">
        <v>80</v>
      </c>
      <c r="D34" s="1131"/>
      <c r="E34" s="1131"/>
      <c r="F34" s="1131"/>
      <c r="G34" s="1131"/>
      <c r="H34" s="1131"/>
      <c r="I34" s="1131"/>
      <c r="J34" s="1131"/>
      <c r="K34" s="1131"/>
      <c r="L34" s="1131"/>
      <c r="M34" s="1131"/>
      <c r="N34" s="1131"/>
      <c r="O34" s="1131"/>
      <c r="P34" s="1131"/>
      <c r="Q34" s="1131">
        <v>9</v>
      </c>
      <c r="R34" s="1131"/>
      <c r="S34" s="1131"/>
      <c r="T34" s="1132"/>
      <c r="U34" s="1116"/>
      <c r="V34" s="1117"/>
      <c r="W34" s="1117"/>
      <c r="X34" s="1117"/>
      <c r="Y34" s="1117"/>
      <c r="Z34" s="1118"/>
      <c r="AA34" s="1133">
        <f>AI34+AC34</f>
        <v>216</v>
      </c>
      <c r="AB34" s="1134"/>
      <c r="AC34" s="694">
        <f>AC35</f>
        <v>90</v>
      </c>
      <c r="AD34" s="699"/>
      <c r="AE34" s="699"/>
      <c r="AF34" s="699"/>
      <c r="AG34" s="699"/>
      <c r="AH34" s="695"/>
      <c r="AI34" s="696">
        <f>AI35</f>
        <v>126</v>
      </c>
      <c r="AJ34" s="1124"/>
      <c r="AK34" s="1124"/>
      <c r="AL34" s="1124"/>
      <c r="AM34" s="1124"/>
      <c r="AN34" s="1125"/>
      <c r="AO34" s="694">
        <f>AO35</f>
        <v>44</v>
      </c>
      <c r="AP34" s="699"/>
      <c r="AQ34" s="699"/>
      <c r="AR34" s="695"/>
      <c r="AS34" s="711">
        <f>AS35</f>
        <v>46</v>
      </c>
      <c r="AT34" s="699"/>
      <c r="AU34" s="695"/>
      <c r="AV34" s="1123">
        <f>AV35</f>
        <v>2.5</v>
      </c>
      <c r="AW34" s="1123"/>
      <c r="AX34" s="1123"/>
      <c r="AY34" s="694">
        <f>AY35</f>
        <v>46</v>
      </c>
      <c r="AZ34" s="699"/>
      <c r="BA34" s="699"/>
      <c r="BB34" s="695"/>
      <c r="BC34" s="711">
        <f>BC35</f>
        <v>80</v>
      </c>
      <c r="BD34" s="699"/>
      <c r="BE34" s="695"/>
      <c r="BF34" s="1123">
        <f>BF35</f>
        <v>3.5</v>
      </c>
      <c r="BG34" s="1123"/>
      <c r="BH34" s="1126"/>
      <c r="BI34" s="24"/>
      <c r="BJ34" s="1106"/>
      <c r="BK34" s="1106"/>
    </row>
    <row r="35" spans="1:63" s="25" customFormat="1" ht="37.5" customHeight="1" thickBot="1">
      <c r="A35" s="1111" t="s">
        <v>81</v>
      </c>
      <c r="B35" s="1112"/>
      <c r="C35" s="1113" t="s">
        <v>171</v>
      </c>
      <c r="D35" s="1114"/>
      <c r="E35" s="1114"/>
      <c r="F35" s="1114"/>
      <c r="G35" s="1114"/>
      <c r="H35" s="1114"/>
      <c r="I35" s="1114"/>
      <c r="J35" s="1114"/>
      <c r="K35" s="1114"/>
      <c r="L35" s="1114"/>
      <c r="M35" s="1114"/>
      <c r="N35" s="1114"/>
      <c r="O35" s="1114"/>
      <c r="P35" s="1114"/>
      <c r="Q35" s="1114"/>
      <c r="R35" s="1114"/>
      <c r="S35" s="1114"/>
      <c r="T35" s="1115"/>
      <c r="U35" s="1116">
        <v>2</v>
      </c>
      <c r="V35" s="1117"/>
      <c r="W35" s="1117"/>
      <c r="X35" s="1117">
        <v>1</v>
      </c>
      <c r="Y35" s="1117"/>
      <c r="Z35" s="1118"/>
      <c r="AA35" s="124">
        <f>AI35+AC35</f>
        <v>216</v>
      </c>
      <c r="AB35" s="129"/>
      <c r="AC35" s="1119">
        <f>AO35+AY35</f>
        <v>90</v>
      </c>
      <c r="AD35" s="130"/>
      <c r="AE35" s="130"/>
      <c r="AF35" s="130"/>
      <c r="AG35" s="130"/>
      <c r="AH35" s="126"/>
      <c r="AI35" s="1120">
        <f>AS35+BC35</f>
        <v>126</v>
      </c>
      <c r="AJ35" s="1121"/>
      <c r="AK35" s="1121"/>
      <c r="AL35" s="1121"/>
      <c r="AM35" s="1121"/>
      <c r="AN35" s="1122"/>
      <c r="AO35" s="1101">
        <v>44</v>
      </c>
      <c r="AP35" s="1102"/>
      <c r="AQ35" s="1102"/>
      <c r="AR35" s="1103"/>
      <c r="AS35" s="129">
        <v>46</v>
      </c>
      <c r="AT35" s="130"/>
      <c r="AU35" s="126"/>
      <c r="AV35" s="1104">
        <v>2.5</v>
      </c>
      <c r="AW35" s="1104"/>
      <c r="AX35" s="1104"/>
      <c r="AY35" s="1101">
        <v>46</v>
      </c>
      <c r="AZ35" s="1102"/>
      <c r="BA35" s="1102"/>
      <c r="BB35" s="1103"/>
      <c r="BC35" s="129">
        <v>80</v>
      </c>
      <c r="BD35" s="130"/>
      <c r="BE35" s="126"/>
      <c r="BF35" s="1104">
        <v>3.5</v>
      </c>
      <c r="BG35" s="1104"/>
      <c r="BH35" s="1105"/>
      <c r="BI35" s="24"/>
      <c r="BJ35" s="1106"/>
      <c r="BK35" s="1106"/>
    </row>
    <row r="36" spans="1:64" s="21" customFormat="1" ht="21" thickBot="1">
      <c r="A36" s="1107" t="s">
        <v>97</v>
      </c>
      <c r="B36" s="1108"/>
      <c r="C36" s="1108"/>
      <c r="D36" s="1108"/>
      <c r="E36" s="1108"/>
      <c r="F36" s="1108"/>
      <c r="G36" s="1108"/>
      <c r="H36" s="1108"/>
      <c r="I36" s="1108"/>
      <c r="J36" s="1108"/>
      <c r="K36" s="1108"/>
      <c r="L36" s="1108"/>
      <c r="M36" s="1108"/>
      <c r="N36" s="1108"/>
      <c r="O36" s="1108"/>
      <c r="P36" s="1108"/>
      <c r="Q36" s="1108"/>
      <c r="R36" s="1108"/>
      <c r="S36" s="1108"/>
      <c r="T36" s="1109"/>
      <c r="U36" s="524"/>
      <c r="V36" s="525"/>
      <c r="W36" s="525"/>
      <c r="X36" s="525"/>
      <c r="Y36" s="525"/>
      <c r="Z36" s="526"/>
      <c r="AA36" s="1110">
        <f>AA24+AA30+AA34</f>
        <v>1140</v>
      </c>
      <c r="AB36" s="530"/>
      <c r="AC36" s="527">
        <f>AC24+AC30+AC34</f>
        <v>496</v>
      </c>
      <c r="AD36" s="528"/>
      <c r="AE36" s="528"/>
      <c r="AF36" s="528"/>
      <c r="AG36" s="528"/>
      <c r="AH36" s="529"/>
      <c r="AI36" s="530">
        <f>AI24+AI30+AI34</f>
        <v>644</v>
      </c>
      <c r="AJ36" s="528"/>
      <c r="AK36" s="528"/>
      <c r="AL36" s="528"/>
      <c r="AM36" s="528"/>
      <c r="AN36" s="531"/>
      <c r="AO36" s="1096">
        <f>AO24+AO30+AO34</f>
        <v>272</v>
      </c>
      <c r="AP36" s="1097"/>
      <c r="AQ36" s="1097"/>
      <c r="AR36" s="1098"/>
      <c r="AS36" s="530">
        <f>AS34+AS30+AS24</f>
        <v>268</v>
      </c>
      <c r="AT36" s="528"/>
      <c r="AU36" s="529"/>
      <c r="AV36" s="1099"/>
      <c r="AW36" s="1099"/>
      <c r="AX36" s="1099"/>
      <c r="AY36" s="1096">
        <f>AY24+AY30+AY34</f>
        <v>224</v>
      </c>
      <c r="AZ36" s="1097"/>
      <c r="BA36" s="1097"/>
      <c r="BB36" s="1098"/>
      <c r="BC36" s="530">
        <f>BC34+BC30+BC24</f>
        <v>376</v>
      </c>
      <c r="BD36" s="528"/>
      <c r="BE36" s="529"/>
      <c r="BF36" s="1099"/>
      <c r="BG36" s="1099"/>
      <c r="BH36" s="1100"/>
      <c r="BI36" s="74"/>
      <c r="BJ36" s="23"/>
      <c r="BK36" s="197"/>
      <c r="BL36" s="197"/>
    </row>
    <row r="37" spans="1:63" s="21" customFormat="1" ht="21.75" customHeight="1" thickBot="1">
      <c r="A37" s="118" t="s">
        <v>98</v>
      </c>
      <c r="B37" s="514"/>
      <c r="C37" s="100" t="s">
        <v>99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2"/>
      <c r="U37" s="515"/>
      <c r="V37" s="516"/>
      <c r="W37" s="517"/>
      <c r="X37" s="516"/>
      <c r="Y37" s="516"/>
      <c r="Z37" s="518"/>
      <c r="AA37" s="107">
        <f>AI37+AC37</f>
        <v>750</v>
      </c>
      <c r="AB37" s="97"/>
      <c r="AC37" s="107"/>
      <c r="AD37" s="96"/>
      <c r="AE37" s="96"/>
      <c r="AF37" s="96"/>
      <c r="AG37" s="96"/>
      <c r="AH37" s="117"/>
      <c r="AI37" s="274">
        <f>AS37+BC37</f>
        <v>750</v>
      </c>
      <c r="AJ37" s="275"/>
      <c r="AK37" s="275"/>
      <c r="AL37" s="275"/>
      <c r="AM37" s="275"/>
      <c r="AN37" s="493"/>
      <c r="AO37" s="494"/>
      <c r="AP37" s="495"/>
      <c r="AQ37" s="495"/>
      <c r="AR37" s="496"/>
      <c r="AS37" s="497">
        <f>(2+AO20)*54-AO36-AS36</f>
        <v>486</v>
      </c>
      <c r="AT37" s="495"/>
      <c r="AU37" s="496"/>
      <c r="AV37" s="499"/>
      <c r="AW37" s="499"/>
      <c r="AX37" s="499"/>
      <c r="AY37" s="494"/>
      <c r="AZ37" s="495"/>
      <c r="BA37" s="495"/>
      <c r="BB37" s="496"/>
      <c r="BC37" s="497">
        <f>(AY20+2)*54-AY36-BC36</f>
        <v>264</v>
      </c>
      <c r="BD37" s="495"/>
      <c r="BE37" s="496"/>
      <c r="BF37" s="499">
        <v>19.5</v>
      </c>
      <c r="BG37" s="499"/>
      <c r="BH37" s="507"/>
      <c r="BI37" s="50"/>
      <c r="BJ37" s="112"/>
      <c r="BK37" s="113"/>
    </row>
    <row r="38" spans="1:63" s="21" customFormat="1" ht="20.25" thickBot="1">
      <c r="A38" s="118" t="s">
        <v>101</v>
      </c>
      <c r="B38" s="506"/>
      <c r="C38" s="100" t="s">
        <v>26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502"/>
      <c r="V38" s="503"/>
      <c r="W38" s="504">
        <v>3</v>
      </c>
      <c r="X38" s="508">
        <v>2</v>
      </c>
      <c r="Y38" s="508"/>
      <c r="Z38" s="106"/>
      <c r="AA38" s="107">
        <f>AI38+AC38</f>
        <v>108</v>
      </c>
      <c r="AB38" s="97"/>
      <c r="AC38" s="107"/>
      <c r="AD38" s="96"/>
      <c r="AE38" s="96"/>
      <c r="AF38" s="96"/>
      <c r="AG38" s="96"/>
      <c r="AH38" s="117"/>
      <c r="AI38" s="274">
        <f>AS38+BC38</f>
        <v>108</v>
      </c>
      <c r="AJ38" s="275"/>
      <c r="AK38" s="275"/>
      <c r="AL38" s="275"/>
      <c r="AM38" s="275"/>
      <c r="AN38" s="493"/>
      <c r="AO38" s="494"/>
      <c r="AP38" s="495"/>
      <c r="AQ38" s="495"/>
      <c r="AR38" s="496"/>
      <c r="AS38" s="497"/>
      <c r="AT38" s="495"/>
      <c r="AU38" s="496"/>
      <c r="AV38" s="499"/>
      <c r="AW38" s="499"/>
      <c r="AX38" s="499"/>
      <c r="AY38" s="494"/>
      <c r="AZ38" s="495"/>
      <c r="BA38" s="495"/>
      <c r="BB38" s="496"/>
      <c r="BC38" s="497">
        <v>108</v>
      </c>
      <c r="BD38" s="495"/>
      <c r="BE38" s="496"/>
      <c r="BF38" s="499">
        <v>3</v>
      </c>
      <c r="BG38" s="499"/>
      <c r="BH38" s="507"/>
      <c r="BI38" s="50"/>
      <c r="BJ38" s="112"/>
      <c r="BK38" s="113"/>
    </row>
    <row r="39" spans="1:63" s="21" customFormat="1" ht="20.25" thickBot="1">
      <c r="A39" s="118" t="s">
        <v>102</v>
      </c>
      <c r="B39" s="506"/>
      <c r="C39" s="100" t="s">
        <v>41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2"/>
      <c r="U39" s="502"/>
      <c r="V39" s="503"/>
      <c r="W39" s="504"/>
      <c r="X39" s="503"/>
      <c r="Y39" s="503"/>
      <c r="Z39" s="121"/>
      <c r="AA39" s="107">
        <f>AI39+AC39</f>
        <v>270</v>
      </c>
      <c r="AB39" s="97"/>
      <c r="AC39" s="107"/>
      <c r="AD39" s="96"/>
      <c r="AE39" s="96"/>
      <c r="AF39" s="96"/>
      <c r="AG39" s="96"/>
      <c r="AH39" s="117"/>
      <c r="AI39" s="274">
        <f>AS39+BC39</f>
        <v>270</v>
      </c>
      <c r="AJ39" s="275"/>
      <c r="AK39" s="275"/>
      <c r="AL39" s="275"/>
      <c r="AM39" s="275"/>
      <c r="AN39" s="493"/>
      <c r="AO39" s="494"/>
      <c r="AP39" s="495"/>
      <c r="AQ39" s="495"/>
      <c r="AR39" s="496"/>
      <c r="AS39" s="497"/>
      <c r="AT39" s="495"/>
      <c r="AU39" s="496"/>
      <c r="AV39" s="499"/>
      <c r="AW39" s="499"/>
      <c r="AX39" s="499"/>
      <c r="AY39" s="494"/>
      <c r="AZ39" s="495"/>
      <c r="BA39" s="495"/>
      <c r="BB39" s="496"/>
      <c r="BC39" s="497">
        <v>270</v>
      </c>
      <c r="BD39" s="495"/>
      <c r="BE39" s="496"/>
      <c r="BF39" s="499">
        <v>7.5</v>
      </c>
      <c r="BG39" s="499"/>
      <c r="BH39" s="507"/>
      <c r="BI39" s="50"/>
      <c r="BJ39" s="112"/>
      <c r="BK39" s="113"/>
    </row>
    <row r="40" spans="1:63" s="16" customFormat="1" ht="7.5" customHeight="1" thickBo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70"/>
      <c r="AB40" s="70"/>
      <c r="AC40" s="70"/>
      <c r="AD40" s="70"/>
      <c r="AE40" s="70"/>
      <c r="AF40" s="70"/>
      <c r="AG40" s="66"/>
      <c r="AH40" s="66"/>
      <c r="AI40" s="66"/>
      <c r="AJ40" s="66"/>
      <c r="AK40" s="66"/>
      <c r="AL40" s="66"/>
      <c r="AM40" s="67"/>
      <c r="AN40" s="67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55"/>
      <c r="BJ40" s="55"/>
      <c r="BK40" s="55"/>
    </row>
    <row r="41" spans="1:63" s="31" customFormat="1" ht="21" customHeight="1" thickBot="1">
      <c r="A41" s="98"/>
      <c r="B41" s="501"/>
      <c r="C41" s="100" t="s">
        <v>48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502"/>
      <c r="V41" s="503"/>
      <c r="W41" s="504"/>
      <c r="X41" s="503"/>
      <c r="Y41" s="503"/>
      <c r="Z41" s="121"/>
      <c r="AA41" s="93">
        <f>AA24+AA29+AA37+AA38+AA39</f>
        <v>2268</v>
      </c>
      <c r="AB41" s="505"/>
      <c r="AC41" s="107">
        <f>AC24+AC29+AC37+AC38+AC39</f>
        <v>496</v>
      </c>
      <c r="AD41" s="96"/>
      <c r="AE41" s="96"/>
      <c r="AF41" s="96"/>
      <c r="AG41" s="96"/>
      <c r="AH41" s="117"/>
      <c r="AI41" s="274">
        <f>AI24+AI29+AI37+AI38+AI39</f>
        <v>1772</v>
      </c>
      <c r="AJ41" s="275"/>
      <c r="AK41" s="275"/>
      <c r="AL41" s="275"/>
      <c r="AM41" s="275"/>
      <c r="AN41" s="493"/>
      <c r="AO41" s="494">
        <f>AO24+AO29+AO37+AO38+AO39</f>
        <v>272</v>
      </c>
      <c r="AP41" s="495"/>
      <c r="AQ41" s="495">
        <f>AQ24+AQ29+AQ37+AQ38+AQ39</f>
        <v>0</v>
      </c>
      <c r="AR41" s="496"/>
      <c r="AS41" s="497">
        <f>AS24+AS29+AS37+AS38+AS39</f>
        <v>754</v>
      </c>
      <c r="AT41" s="495"/>
      <c r="AU41" s="496">
        <f>AU24+AU29+AU37+AU38+AU39</f>
        <v>0</v>
      </c>
      <c r="AV41" s="498">
        <f>AV24+AV29+AV37+AV38+AV39</f>
        <v>7.5</v>
      </c>
      <c r="AW41" s="499"/>
      <c r="AX41" s="500">
        <f>AX24+AX29+AX37+AX38+AX39</f>
        <v>0</v>
      </c>
      <c r="AY41" s="494">
        <f>AY24+AY29+AY37+AY38+AY39</f>
        <v>224</v>
      </c>
      <c r="AZ41" s="495"/>
      <c r="BA41" s="495">
        <f>BA24+BA29+BA37+BA38+BA39</f>
        <v>0</v>
      </c>
      <c r="BB41" s="496"/>
      <c r="BC41" s="497">
        <f>BC24+BC29+BC37+BC38+BC39</f>
        <v>1018</v>
      </c>
      <c r="BD41" s="495"/>
      <c r="BE41" s="496">
        <f>BE24+BE29+BE37+BE38+BE39</f>
        <v>0</v>
      </c>
      <c r="BF41" s="498">
        <f>BF24+BF29+BF37+BF38+BF39</f>
        <v>52.5</v>
      </c>
      <c r="BG41" s="499"/>
      <c r="BH41" s="500">
        <f>BH24+BH29+BH37+BH38+BH39</f>
        <v>0</v>
      </c>
      <c r="BI41" s="20"/>
      <c r="BJ41" s="114"/>
      <c r="BK41" s="114"/>
    </row>
    <row r="42" spans="1:63" s="31" customFormat="1" ht="16.5" customHeight="1">
      <c r="A42" s="1095" t="s">
        <v>170</v>
      </c>
      <c r="B42" s="1095"/>
      <c r="C42" s="1095"/>
      <c r="D42" s="1095"/>
      <c r="E42" s="1095"/>
      <c r="F42" s="1095"/>
      <c r="G42" s="1095"/>
      <c r="H42" s="1095"/>
      <c r="I42" s="1095"/>
      <c r="J42" s="1095"/>
      <c r="K42" s="1095"/>
      <c r="L42" s="1095"/>
      <c r="M42" s="1095"/>
      <c r="N42" s="1095"/>
      <c r="O42" s="1095"/>
      <c r="P42" s="1095"/>
      <c r="Q42" s="1095"/>
      <c r="R42" s="1095"/>
      <c r="S42" s="1095"/>
      <c r="T42" s="1095"/>
      <c r="U42" s="1095"/>
      <c r="V42" s="1095"/>
      <c r="W42" s="1095"/>
      <c r="X42" s="1095"/>
      <c r="Y42" s="1095"/>
      <c r="Z42" s="1095"/>
      <c r="AA42" s="1095"/>
      <c r="AB42" s="1095"/>
      <c r="AC42" s="1095"/>
      <c r="AD42" s="1095"/>
      <c r="AE42" s="1095"/>
      <c r="AF42" s="1095"/>
      <c r="AG42" s="1095"/>
      <c r="AH42" s="1095"/>
      <c r="AI42" s="1095"/>
      <c r="AJ42" s="1095"/>
      <c r="AK42" s="1095"/>
      <c r="AL42" s="1095"/>
      <c r="AM42" s="1095"/>
      <c r="AN42" s="1095"/>
      <c r="AO42" s="1095"/>
      <c r="AP42" s="1095"/>
      <c r="AQ42" s="1095"/>
      <c r="AR42" s="1095"/>
      <c r="AS42" s="1095"/>
      <c r="AT42" s="1095"/>
      <c r="AU42" s="1095"/>
      <c r="AV42" s="1095"/>
      <c r="AW42" s="1095"/>
      <c r="AX42" s="1095"/>
      <c r="AY42" s="1095"/>
      <c r="AZ42" s="1095"/>
      <c r="BA42" s="1095"/>
      <c r="BB42" s="1095"/>
      <c r="BC42" s="1095"/>
      <c r="BD42" s="1095"/>
      <c r="BE42" s="1095"/>
      <c r="BF42" s="1095"/>
      <c r="BG42" s="1095"/>
      <c r="BH42" s="1095"/>
      <c r="BI42" s="57"/>
      <c r="BJ42" s="89"/>
      <c r="BK42" s="89"/>
    </row>
    <row r="43" spans="1:20" s="13" customFormat="1" ht="18.75" customHeight="1">
      <c r="A43" s="13" t="s">
        <v>104</v>
      </c>
      <c r="K43" s="13" t="s">
        <v>105</v>
      </c>
      <c r="T43" s="13" t="s">
        <v>106</v>
      </c>
    </row>
    <row r="44" s="13" customFormat="1" ht="7.5" customHeight="1"/>
    <row r="45" s="13" customFormat="1" ht="5.25" customHeight="1"/>
    <row r="46" spans="1:64" s="38" customFormat="1" ht="18">
      <c r="A46" s="91" t="s">
        <v>169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13" t="s">
        <v>168</v>
      </c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</row>
    <row r="47" spans="1:63" s="38" customFormat="1" ht="18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</row>
    <row r="48" spans="1:64" s="38" customFormat="1" ht="18.75" customHeight="1">
      <c r="A48" s="1094" t="s">
        <v>167</v>
      </c>
      <c r="B48" s="1094"/>
      <c r="C48" s="1094"/>
      <c r="D48" s="1094"/>
      <c r="E48" s="1094"/>
      <c r="F48" s="1094"/>
      <c r="G48" s="1094"/>
      <c r="H48" s="1094"/>
      <c r="I48" s="1094"/>
      <c r="J48" s="1094"/>
      <c r="K48" s="1094"/>
      <c r="L48" s="1094"/>
      <c r="M48" s="1094"/>
      <c r="N48" s="1094"/>
      <c r="O48" s="1094"/>
      <c r="P48" s="1094"/>
      <c r="Q48" s="1094"/>
      <c r="R48" s="1094"/>
      <c r="S48" s="1094"/>
      <c r="T48" s="1094"/>
      <c r="U48" s="1094"/>
      <c r="V48" s="1094"/>
      <c r="W48" s="1094"/>
      <c r="X48" s="1094"/>
      <c r="Y48" s="1094"/>
      <c r="Z48" s="1094"/>
      <c r="AA48" s="1094"/>
      <c r="AB48" s="1094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</row>
    <row r="49" s="13" customFormat="1" ht="6.75" customHeight="1"/>
    <row r="50" spans="1:63" s="16" customFormat="1" ht="19.5" customHeight="1">
      <c r="A50" s="36" t="s">
        <v>111</v>
      </c>
      <c r="B50" s="36"/>
      <c r="C50" s="30"/>
      <c r="D50" s="30"/>
      <c r="E50" s="30"/>
      <c r="F50" s="30"/>
      <c r="G50" s="30"/>
      <c r="H50" s="30"/>
      <c r="I50" s="30"/>
      <c r="J50" s="30"/>
      <c r="K50" s="30"/>
      <c r="L50" s="36" t="s">
        <v>112</v>
      </c>
      <c r="M50" s="30"/>
      <c r="N50" s="30"/>
      <c r="O50" s="30"/>
      <c r="P50" s="30"/>
      <c r="Q50" s="30"/>
      <c r="R50" s="30"/>
      <c r="S50" s="30"/>
      <c r="T50" s="30"/>
      <c r="U50" s="30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</row>
    <row r="51" spans="1:63" s="16" customFormat="1" ht="16.5" customHeight="1">
      <c r="A51" s="36" t="s">
        <v>113</v>
      </c>
      <c r="B51" s="36"/>
      <c r="C51" s="30"/>
      <c r="D51" s="30"/>
      <c r="E51" s="30"/>
      <c r="F51" s="30"/>
      <c r="G51" s="30"/>
      <c r="H51" s="30"/>
      <c r="I51" s="30"/>
      <c r="J51" s="30"/>
      <c r="K51" s="30"/>
      <c r="L51" s="36"/>
      <c r="M51" s="30"/>
      <c r="N51" s="30"/>
      <c r="O51" s="30"/>
      <c r="P51" s="30"/>
      <c r="Q51" s="30"/>
      <c r="R51" s="30"/>
      <c r="S51" s="30"/>
      <c r="T51" s="30"/>
      <c r="U51" s="30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</row>
    <row r="52" spans="1:20" s="16" customFormat="1" ht="15.75" customHeight="1">
      <c r="A52" s="13" t="s">
        <v>114</v>
      </c>
      <c r="B52" s="13"/>
      <c r="N52" s="13" t="s">
        <v>115</v>
      </c>
      <c r="T52" s="13" t="s">
        <v>116</v>
      </c>
    </row>
    <row r="53" s="16" customFormat="1" ht="18">
      <c r="N53" s="13"/>
    </row>
    <row r="54" s="16" customFormat="1" ht="6" customHeight="1"/>
    <row r="55" s="16" customFormat="1" ht="13.5"/>
  </sheetData>
  <sheetProtection/>
  <mergeCells count="310">
    <mergeCell ref="AZ6:BG6"/>
    <mergeCell ref="B7:F7"/>
    <mergeCell ref="G7:N7"/>
    <mergeCell ref="O7:AM7"/>
    <mergeCell ref="AN7:AS7"/>
    <mergeCell ref="AT7:AY7"/>
    <mergeCell ref="AZ7:BG7"/>
    <mergeCell ref="A1:O1"/>
    <mergeCell ref="P1:AY1"/>
    <mergeCell ref="AZ1:BK1"/>
    <mergeCell ref="B3:AP3"/>
    <mergeCell ref="B5:F6"/>
    <mergeCell ref="G5:N6"/>
    <mergeCell ref="O5:AM6"/>
    <mergeCell ref="AN5:BG5"/>
    <mergeCell ref="AN6:AS6"/>
    <mergeCell ref="AT6:AY6"/>
    <mergeCell ref="B9:F9"/>
    <mergeCell ref="G9:N9"/>
    <mergeCell ref="O9:AM9"/>
    <mergeCell ref="AN9:AS9"/>
    <mergeCell ref="AT9:AY9"/>
    <mergeCell ref="AZ9:BG9"/>
    <mergeCell ref="B8:F8"/>
    <mergeCell ref="G8:N8"/>
    <mergeCell ref="O8:AM8"/>
    <mergeCell ref="AN8:AS8"/>
    <mergeCell ref="AT8:AY8"/>
    <mergeCell ref="AZ8:BG8"/>
    <mergeCell ref="B11:F11"/>
    <mergeCell ref="G11:N11"/>
    <mergeCell ref="O11:AM11"/>
    <mergeCell ref="AN11:AS11"/>
    <mergeCell ref="AT11:AY11"/>
    <mergeCell ref="AZ11:BG11"/>
    <mergeCell ref="B10:F10"/>
    <mergeCell ref="G10:N10"/>
    <mergeCell ref="O10:AM10"/>
    <mergeCell ref="AN10:AS10"/>
    <mergeCell ref="AT10:AY10"/>
    <mergeCell ref="AZ10:BG10"/>
    <mergeCell ref="B13:F13"/>
    <mergeCell ref="G13:N13"/>
    <mergeCell ref="O13:AM13"/>
    <mergeCell ref="AN13:AS13"/>
    <mergeCell ref="AT13:AY13"/>
    <mergeCell ref="AZ13:BG13"/>
    <mergeCell ref="B12:F12"/>
    <mergeCell ref="G12:N12"/>
    <mergeCell ref="O12:AM12"/>
    <mergeCell ref="AN12:AS12"/>
    <mergeCell ref="AT12:AY12"/>
    <mergeCell ref="AZ12:BG12"/>
    <mergeCell ref="O14:AM14"/>
    <mergeCell ref="AN14:AS14"/>
    <mergeCell ref="AT14:AY14"/>
    <mergeCell ref="AZ14:BG14"/>
    <mergeCell ref="A17:BH17"/>
    <mergeCell ref="A18:B22"/>
    <mergeCell ref="C18:T22"/>
    <mergeCell ref="U18:Z19"/>
    <mergeCell ref="AA18:AN18"/>
    <mergeCell ref="AO18:BH18"/>
    <mergeCell ref="U23:W23"/>
    <mergeCell ref="X23:Z23"/>
    <mergeCell ref="AA23:AB23"/>
    <mergeCell ref="AC23:AH23"/>
    <mergeCell ref="AY20:BA20"/>
    <mergeCell ref="BB20:BH20"/>
    <mergeCell ref="AO21:AR22"/>
    <mergeCell ref="AS21:AU22"/>
    <mergeCell ref="AV21:AX22"/>
    <mergeCell ref="AY21:BB22"/>
    <mergeCell ref="BC21:BE22"/>
    <mergeCell ref="BF21:BH22"/>
    <mergeCell ref="AA19:AB22"/>
    <mergeCell ref="AC19:AN19"/>
    <mergeCell ref="AO19:AX19"/>
    <mergeCell ref="AY19:BH19"/>
    <mergeCell ref="U20:W22"/>
    <mergeCell ref="X20:Z22"/>
    <mergeCell ref="AC20:AH22"/>
    <mergeCell ref="AI20:AN22"/>
    <mergeCell ref="AO20:AQ20"/>
    <mergeCell ref="AR20:AX20"/>
    <mergeCell ref="AS24:AU24"/>
    <mergeCell ref="AV24:AX24"/>
    <mergeCell ref="AY24:BB24"/>
    <mergeCell ref="BC24:BE24"/>
    <mergeCell ref="BF24:BH24"/>
    <mergeCell ref="BJ24:BK24"/>
    <mergeCell ref="BF23:BH23"/>
    <mergeCell ref="BJ23:BK23"/>
    <mergeCell ref="A24:B24"/>
    <mergeCell ref="C24:T24"/>
    <mergeCell ref="U24:W24"/>
    <mergeCell ref="X24:Z24"/>
    <mergeCell ref="AA24:AB24"/>
    <mergeCell ref="AC24:AH24"/>
    <mergeCell ref="AI24:AN24"/>
    <mergeCell ref="AO24:AR24"/>
    <mergeCell ref="AI23:AN23"/>
    <mergeCell ref="AO23:AR23"/>
    <mergeCell ref="AS23:AU23"/>
    <mergeCell ref="AV23:AX23"/>
    <mergeCell ref="AY23:BB23"/>
    <mergeCell ref="BC23:BE23"/>
    <mergeCell ref="A23:B23"/>
    <mergeCell ref="C23:T23"/>
    <mergeCell ref="BJ26:BK26"/>
    <mergeCell ref="BJ27:BK27"/>
    <mergeCell ref="BF25:BH25"/>
    <mergeCell ref="BJ25:BK25"/>
    <mergeCell ref="A26:B27"/>
    <mergeCell ref="C26:T27"/>
    <mergeCell ref="U26:W27"/>
    <mergeCell ref="X26:Z27"/>
    <mergeCell ref="AA26:AB27"/>
    <mergeCell ref="AC26:AH27"/>
    <mergeCell ref="AI26:AN27"/>
    <mergeCell ref="AO26:AR27"/>
    <mergeCell ref="AI25:AN25"/>
    <mergeCell ref="AO25:AR25"/>
    <mergeCell ref="AS25:AU25"/>
    <mergeCell ref="AV25:AX25"/>
    <mergeCell ref="AY25:BB25"/>
    <mergeCell ref="BC25:BE25"/>
    <mergeCell ref="A25:B25"/>
    <mergeCell ref="C25:T25"/>
    <mergeCell ref="U25:W25"/>
    <mergeCell ref="X25:Z25"/>
    <mergeCell ref="AA25:AB25"/>
    <mergeCell ref="AC25:AH25"/>
    <mergeCell ref="U28:W28"/>
    <mergeCell ref="X28:Z28"/>
    <mergeCell ref="AA28:AB28"/>
    <mergeCell ref="AC28:AH28"/>
    <mergeCell ref="AS26:AU27"/>
    <mergeCell ref="AV26:AX27"/>
    <mergeCell ref="AY26:BB27"/>
    <mergeCell ref="BC26:BE27"/>
    <mergeCell ref="BF26:BH27"/>
    <mergeCell ref="AS29:AU29"/>
    <mergeCell ref="AV29:AX29"/>
    <mergeCell ref="AY29:BB29"/>
    <mergeCell ref="BC29:BE29"/>
    <mergeCell ref="BF29:BH29"/>
    <mergeCell ref="BJ29:BK29"/>
    <mergeCell ref="BF28:BH28"/>
    <mergeCell ref="BJ28:BK28"/>
    <mergeCell ref="A29:B29"/>
    <mergeCell ref="C29:T29"/>
    <mergeCell ref="U29:W29"/>
    <mergeCell ref="X29:Z29"/>
    <mergeCell ref="AA29:AB29"/>
    <mergeCell ref="AC29:AH29"/>
    <mergeCell ref="AI29:AN29"/>
    <mergeCell ref="AO29:AR29"/>
    <mergeCell ref="AI28:AN28"/>
    <mergeCell ref="AO28:AR28"/>
    <mergeCell ref="AS28:AU28"/>
    <mergeCell ref="AV28:AX28"/>
    <mergeCell ref="AY28:BB28"/>
    <mergeCell ref="BC28:BE28"/>
    <mergeCell ref="A28:B28"/>
    <mergeCell ref="C28:T28"/>
    <mergeCell ref="A31:B32"/>
    <mergeCell ref="C31:T32"/>
    <mergeCell ref="U31:W32"/>
    <mergeCell ref="X31:Z32"/>
    <mergeCell ref="AA31:AB32"/>
    <mergeCell ref="AC31:AH32"/>
    <mergeCell ref="AI31:AN32"/>
    <mergeCell ref="AO31:AR32"/>
    <mergeCell ref="AI30:AN30"/>
    <mergeCell ref="AO30:AR30"/>
    <mergeCell ref="A30:B30"/>
    <mergeCell ref="C30:T30"/>
    <mergeCell ref="U30:W30"/>
    <mergeCell ref="X30:Z30"/>
    <mergeCell ref="AA30:AB30"/>
    <mergeCell ref="AC30:AH30"/>
    <mergeCell ref="AS31:AU32"/>
    <mergeCell ref="AV31:AX32"/>
    <mergeCell ref="AY31:BB32"/>
    <mergeCell ref="BC31:BE32"/>
    <mergeCell ref="BF31:BH32"/>
    <mergeCell ref="BJ31:BK31"/>
    <mergeCell ref="BJ32:BK32"/>
    <mergeCell ref="BF30:BH30"/>
    <mergeCell ref="BJ30:BK30"/>
    <mergeCell ref="AS30:AU30"/>
    <mergeCell ref="AV30:AX30"/>
    <mergeCell ref="AY30:BB30"/>
    <mergeCell ref="BC30:BE30"/>
    <mergeCell ref="BJ34:BK34"/>
    <mergeCell ref="BF33:BH33"/>
    <mergeCell ref="BJ33:BK33"/>
    <mergeCell ref="A34:B34"/>
    <mergeCell ref="C34:T34"/>
    <mergeCell ref="U34:W34"/>
    <mergeCell ref="X34:Z34"/>
    <mergeCell ref="AA34:AB34"/>
    <mergeCell ref="AC34:AH34"/>
    <mergeCell ref="AI33:AN33"/>
    <mergeCell ref="AO33:AR33"/>
    <mergeCell ref="AS33:AU33"/>
    <mergeCell ref="AV33:AX33"/>
    <mergeCell ref="AY33:BB33"/>
    <mergeCell ref="BC33:BE33"/>
    <mergeCell ref="A33:B33"/>
    <mergeCell ref="C33:T33"/>
    <mergeCell ref="U33:W33"/>
    <mergeCell ref="X33:Z33"/>
    <mergeCell ref="AA33:AB33"/>
    <mergeCell ref="AC33:AH33"/>
    <mergeCell ref="AS34:AU34"/>
    <mergeCell ref="AV34:AX34"/>
    <mergeCell ref="AY34:BB34"/>
    <mergeCell ref="BC34:BE34"/>
    <mergeCell ref="AI34:AN34"/>
    <mergeCell ref="AO34:AR34"/>
    <mergeCell ref="AS35:AU35"/>
    <mergeCell ref="AV35:AX35"/>
    <mergeCell ref="BF34:BH34"/>
    <mergeCell ref="AY35:BB35"/>
    <mergeCell ref="BC35:BE35"/>
    <mergeCell ref="BF35:BH35"/>
    <mergeCell ref="BJ35:BK35"/>
    <mergeCell ref="A36:T36"/>
    <mergeCell ref="U36:W36"/>
    <mergeCell ref="X36:Z36"/>
    <mergeCell ref="AA36:AB36"/>
    <mergeCell ref="AC36:AH36"/>
    <mergeCell ref="AI36:AN36"/>
    <mergeCell ref="A35:B35"/>
    <mergeCell ref="C35:T35"/>
    <mergeCell ref="U35:W35"/>
    <mergeCell ref="X35:Z35"/>
    <mergeCell ref="AA35:AB35"/>
    <mergeCell ref="AC35:AH35"/>
    <mergeCell ref="AI35:AN35"/>
    <mergeCell ref="AO35:AR35"/>
    <mergeCell ref="BK36:BL36"/>
    <mergeCell ref="A37:B37"/>
    <mergeCell ref="C37:T37"/>
    <mergeCell ref="U37:W37"/>
    <mergeCell ref="X37:Z37"/>
    <mergeCell ref="AA37:AB37"/>
    <mergeCell ref="AC37:AH37"/>
    <mergeCell ref="AI37:AN37"/>
    <mergeCell ref="AO37:AR37"/>
    <mergeCell ref="AS37:AU37"/>
    <mergeCell ref="AO36:AR36"/>
    <mergeCell ref="AS36:AU36"/>
    <mergeCell ref="AV36:AX36"/>
    <mergeCell ref="AY36:BB36"/>
    <mergeCell ref="BC36:BE36"/>
    <mergeCell ref="BF36:BH36"/>
    <mergeCell ref="AV37:AX37"/>
    <mergeCell ref="AY37:BB37"/>
    <mergeCell ref="BC37:BE37"/>
    <mergeCell ref="BF37:BH37"/>
    <mergeCell ref="BJ37:BK37"/>
    <mergeCell ref="A38:B38"/>
    <mergeCell ref="C38:T38"/>
    <mergeCell ref="U38:W38"/>
    <mergeCell ref="X38:Z38"/>
    <mergeCell ref="AA38:AB38"/>
    <mergeCell ref="BC38:BE38"/>
    <mergeCell ref="BF38:BH38"/>
    <mergeCell ref="BJ38:BK38"/>
    <mergeCell ref="A39:B39"/>
    <mergeCell ref="C39:T39"/>
    <mergeCell ref="U39:W39"/>
    <mergeCell ref="X39:Z39"/>
    <mergeCell ref="AA39:AB39"/>
    <mergeCell ref="AC39:AH39"/>
    <mergeCell ref="AI39:AN39"/>
    <mergeCell ref="AC38:AH38"/>
    <mergeCell ref="AI38:AN38"/>
    <mergeCell ref="AO38:AR38"/>
    <mergeCell ref="AS38:AU38"/>
    <mergeCell ref="AV38:AX38"/>
    <mergeCell ref="AY38:BB38"/>
    <mergeCell ref="BJ41:BK41"/>
    <mergeCell ref="A42:BH42"/>
    <mergeCell ref="BJ42:BK42"/>
    <mergeCell ref="BJ39:BK39"/>
    <mergeCell ref="A41:B41"/>
    <mergeCell ref="C41:T41"/>
    <mergeCell ref="U41:W41"/>
    <mergeCell ref="X41:Z41"/>
    <mergeCell ref="AA41:AB41"/>
    <mergeCell ref="AC41:AH41"/>
    <mergeCell ref="AO39:AR39"/>
    <mergeCell ref="AS39:AU39"/>
    <mergeCell ref="AV39:AX39"/>
    <mergeCell ref="AY39:BB39"/>
    <mergeCell ref="BC39:BE39"/>
    <mergeCell ref="BF39:BH39"/>
    <mergeCell ref="A46:U46"/>
    <mergeCell ref="A48:AB48"/>
    <mergeCell ref="AV41:AX41"/>
    <mergeCell ref="AY41:BB41"/>
    <mergeCell ref="BC41:BE41"/>
    <mergeCell ref="BF41:BH41"/>
    <mergeCell ref="AI41:AN41"/>
    <mergeCell ref="AO41:AR41"/>
    <mergeCell ref="AS41:AU41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65" r:id="rId2"/>
  <rowBreaks count="1" manualBreakCount="1">
    <brk id="16" max="5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CC62"/>
  <sheetViews>
    <sheetView view="pageBreakPreview" zoomScale="75" zoomScaleNormal="75" zoomScaleSheetLayoutView="75" zoomScalePageLayoutView="0" workbookViewId="0" topLeftCell="A16">
      <selection activeCell="A29" sqref="A29:BJ33"/>
    </sheetView>
  </sheetViews>
  <sheetFormatPr defaultColWidth="9.00390625" defaultRowHeight="12.75"/>
  <cols>
    <col min="1" max="17" width="3.625" style="0" customWidth="1"/>
    <col min="18" max="18" width="2.125" style="0" customWidth="1"/>
    <col min="19" max="19" width="3.625" style="0" customWidth="1"/>
    <col min="20" max="20" width="1.875" style="0" customWidth="1"/>
    <col min="21" max="39" width="3.625" style="0" customWidth="1"/>
    <col min="40" max="40" width="4.875" style="0" customWidth="1"/>
    <col min="41" max="45" width="3.625" style="0" customWidth="1"/>
    <col min="46" max="46" width="4.875" style="0" customWidth="1"/>
    <col min="47" max="51" width="3.625" style="0" customWidth="1"/>
    <col min="52" max="52" width="4.50390625" style="0" customWidth="1"/>
    <col min="53" max="57" width="3.625" style="0" customWidth="1"/>
    <col min="58" max="62" width="4.875" style="0" customWidth="1"/>
    <col min="63" max="65" width="3.625" style="0" customWidth="1"/>
  </cols>
  <sheetData>
    <row r="1" spans="1:65" s="1" customFormat="1" ht="264.75" customHeight="1">
      <c r="A1" s="1075" t="s">
        <v>117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  <c r="M1" s="1075"/>
      <c r="N1" s="1075"/>
      <c r="O1" s="1075"/>
      <c r="P1" s="467" t="s">
        <v>178</v>
      </c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7"/>
      <c r="AT1" s="467"/>
      <c r="AU1" s="467"/>
      <c r="AV1" s="467"/>
      <c r="AW1" s="467"/>
      <c r="AX1" s="467"/>
      <c r="AY1" s="467"/>
      <c r="AZ1" s="1076"/>
      <c r="BA1" s="1076"/>
      <c r="BB1" s="1076"/>
      <c r="BC1" s="1076"/>
      <c r="BD1" s="1076"/>
      <c r="BE1" s="1076"/>
      <c r="BF1" s="1076"/>
      <c r="BG1" s="1076"/>
      <c r="BH1" s="1076"/>
      <c r="BI1" s="42"/>
      <c r="BJ1" s="42"/>
      <c r="BK1" s="43"/>
      <c r="BL1" s="43"/>
      <c r="BM1" s="43"/>
    </row>
    <row r="2" spans="1:65" s="5" customFormat="1" ht="3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3"/>
      <c r="BL2" s="3"/>
      <c r="BM2" s="4"/>
    </row>
    <row r="3" spans="1:62" s="5" customFormat="1" ht="21">
      <c r="A3" s="46"/>
      <c r="B3" s="1077" t="s">
        <v>2</v>
      </c>
      <c r="C3" s="1077"/>
      <c r="D3" s="1077"/>
      <c r="E3" s="1077"/>
      <c r="F3" s="1077"/>
      <c r="G3" s="1077"/>
      <c r="H3" s="1077"/>
      <c r="I3" s="1077"/>
      <c r="J3" s="1077"/>
      <c r="K3" s="1077"/>
      <c r="L3" s="1077"/>
      <c r="M3" s="1077"/>
      <c r="N3" s="1077"/>
      <c r="O3" s="1077"/>
      <c r="P3" s="1077"/>
      <c r="Q3" s="1077"/>
      <c r="R3" s="1077"/>
      <c r="S3" s="1077"/>
      <c r="T3" s="1077"/>
      <c r="U3" s="1077"/>
      <c r="V3" s="1077"/>
      <c r="W3" s="1077"/>
      <c r="X3" s="1077"/>
      <c r="Y3" s="1077"/>
      <c r="Z3" s="1077"/>
      <c r="AA3" s="1077"/>
      <c r="AB3" s="1077"/>
      <c r="AC3" s="1077"/>
      <c r="AD3" s="1077"/>
      <c r="AE3" s="1077"/>
      <c r="AF3" s="1077"/>
      <c r="AG3" s="1077"/>
      <c r="AH3" s="1077"/>
      <c r="AI3" s="1077"/>
      <c r="AJ3" s="1077"/>
      <c r="AK3" s="1077"/>
      <c r="AL3" s="1077"/>
      <c r="AM3" s="1077"/>
      <c r="AN3" s="1077"/>
      <c r="AO3" s="45"/>
      <c r="AP3" s="45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</row>
    <row r="4" spans="1:65" s="5" customFormat="1" ht="9" customHeight="1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3"/>
      <c r="BL4" s="3"/>
      <c r="BM4" s="4"/>
    </row>
    <row r="5" spans="1:62" s="5" customFormat="1" ht="21">
      <c r="A5" s="44"/>
      <c r="B5" s="1078" t="s">
        <v>3</v>
      </c>
      <c r="C5" s="1079"/>
      <c r="D5" s="1079"/>
      <c r="E5" s="1079"/>
      <c r="F5" s="1080"/>
      <c r="G5" s="1078" t="s">
        <v>4</v>
      </c>
      <c r="H5" s="1084"/>
      <c r="I5" s="1084"/>
      <c r="J5" s="1084"/>
      <c r="K5" s="1084"/>
      <c r="L5" s="1084"/>
      <c r="M5" s="1084"/>
      <c r="N5" s="1085"/>
      <c r="O5" s="1087" t="s">
        <v>5</v>
      </c>
      <c r="P5" s="1088"/>
      <c r="Q5" s="1088"/>
      <c r="R5" s="1088"/>
      <c r="S5" s="1088"/>
      <c r="T5" s="1088"/>
      <c r="U5" s="1088"/>
      <c r="V5" s="1088"/>
      <c r="W5" s="1088"/>
      <c r="X5" s="1088"/>
      <c r="Y5" s="1088"/>
      <c r="Z5" s="1088"/>
      <c r="AA5" s="1088"/>
      <c r="AB5" s="1088"/>
      <c r="AC5" s="1088"/>
      <c r="AD5" s="1088"/>
      <c r="AE5" s="1088"/>
      <c r="AF5" s="1088"/>
      <c r="AG5" s="1088"/>
      <c r="AH5" s="1088"/>
      <c r="AI5" s="1088"/>
      <c r="AJ5" s="1088"/>
      <c r="AK5" s="1088"/>
      <c r="AL5" s="1088"/>
      <c r="AM5" s="1089"/>
      <c r="AN5" s="1093" t="s">
        <v>119</v>
      </c>
      <c r="AO5" s="1079"/>
      <c r="AP5" s="1079"/>
      <c r="AQ5" s="1079"/>
      <c r="AR5" s="1079"/>
      <c r="AS5" s="1079"/>
      <c r="AT5" s="1079"/>
      <c r="AU5" s="1079"/>
      <c r="AV5" s="1079"/>
      <c r="AW5" s="1079"/>
      <c r="AX5" s="1079"/>
      <c r="AY5" s="1079"/>
      <c r="AZ5" s="1079"/>
      <c r="BA5" s="1079"/>
      <c r="BB5" s="1079"/>
      <c r="BC5" s="1079"/>
      <c r="BD5" s="1079"/>
      <c r="BE5" s="1079"/>
      <c r="BF5" s="1079"/>
      <c r="BG5" s="1080"/>
      <c r="BH5" s="46"/>
      <c r="BI5" s="46"/>
      <c r="BJ5" s="46"/>
    </row>
    <row r="6" spans="1:62" s="5" customFormat="1" ht="27" customHeight="1" thickBot="1">
      <c r="A6" s="44"/>
      <c r="B6" s="1081"/>
      <c r="C6" s="1082"/>
      <c r="D6" s="1082"/>
      <c r="E6" s="1082"/>
      <c r="F6" s="1083"/>
      <c r="G6" s="1086"/>
      <c r="H6" s="1073"/>
      <c r="I6" s="1073"/>
      <c r="J6" s="1073"/>
      <c r="K6" s="1073"/>
      <c r="L6" s="1073"/>
      <c r="M6" s="1073"/>
      <c r="N6" s="1074"/>
      <c r="O6" s="1090"/>
      <c r="P6" s="1091"/>
      <c r="Q6" s="1091"/>
      <c r="R6" s="1091"/>
      <c r="S6" s="1091"/>
      <c r="T6" s="1091"/>
      <c r="U6" s="1091"/>
      <c r="V6" s="1091"/>
      <c r="W6" s="1091"/>
      <c r="X6" s="1091"/>
      <c r="Y6" s="1091"/>
      <c r="Z6" s="1091"/>
      <c r="AA6" s="1091"/>
      <c r="AB6" s="1091"/>
      <c r="AC6" s="1091"/>
      <c r="AD6" s="1091"/>
      <c r="AE6" s="1091"/>
      <c r="AF6" s="1091"/>
      <c r="AG6" s="1091"/>
      <c r="AH6" s="1091"/>
      <c r="AI6" s="1091"/>
      <c r="AJ6" s="1091"/>
      <c r="AK6" s="1091"/>
      <c r="AL6" s="1091"/>
      <c r="AM6" s="1092"/>
      <c r="AN6" s="1081" t="s">
        <v>7</v>
      </c>
      <c r="AO6" s="1082"/>
      <c r="AP6" s="1082"/>
      <c r="AQ6" s="1082"/>
      <c r="AR6" s="1082"/>
      <c r="AS6" s="1082"/>
      <c r="AT6" s="1073" t="s">
        <v>8</v>
      </c>
      <c r="AU6" s="1073"/>
      <c r="AV6" s="1073"/>
      <c r="AW6" s="1073"/>
      <c r="AX6" s="1073"/>
      <c r="AY6" s="1073"/>
      <c r="AZ6" s="1073" t="s">
        <v>9</v>
      </c>
      <c r="BA6" s="1073"/>
      <c r="BB6" s="1073"/>
      <c r="BC6" s="1073"/>
      <c r="BD6" s="1073"/>
      <c r="BE6" s="1073"/>
      <c r="BF6" s="1073"/>
      <c r="BG6" s="1074"/>
      <c r="BH6" s="46"/>
      <c r="BI6" s="46"/>
      <c r="BJ6" s="46"/>
    </row>
    <row r="7" spans="1:62" s="5" customFormat="1" ht="21" thickBot="1">
      <c r="A7" s="44"/>
      <c r="B7" s="1070" t="s">
        <v>10</v>
      </c>
      <c r="C7" s="1071"/>
      <c r="D7" s="1071"/>
      <c r="E7" s="1071"/>
      <c r="F7" s="1071"/>
      <c r="G7" s="1071"/>
      <c r="H7" s="1071"/>
      <c r="I7" s="1071"/>
      <c r="J7" s="1071"/>
      <c r="K7" s="1071"/>
      <c r="L7" s="1071"/>
      <c r="M7" s="1071"/>
      <c r="N7" s="1071"/>
      <c r="O7" s="1071"/>
      <c r="P7" s="1071"/>
      <c r="Q7" s="1071"/>
      <c r="R7" s="1071"/>
      <c r="S7" s="1071"/>
      <c r="T7" s="1071"/>
      <c r="U7" s="1071"/>
      <c r="V7" s="1071"/>
      <c r="W7" s="1071"/>
      <c r="X7" s="1071"/>
      <c r="Y7" s="1071"/>
      <c r="Z7" s="1071"/>
      <c r="AA7" s="1071"/>
      <c r="AB7" s="1071"/>
      <c r="AC7" s="1071"/>
      <c r="AD7" s="1071"/>
      <c r="AE7" s="1071"/>
      <c r="AF7" s="1071"/>
      <c r="AG7" s="1071"/>
      <c r="AH7" s="1071"/>
      <c r="AI7" s="1071"/>
      <c r="AJ7" s="1071"/>
      <c r="AK7" s="1071"/>
      <c r="AL7" s="1071"/>
      <c r="AM7" s="1071"/>
      <c r="AN7" s="1071"/>
      <c r="AO7" s="1071"/>
      <c r="AP7" s="1071"/>
      <c r="AQ7" s="1071"/>
      <c r="AR7" s="1071"/>
      <c r="AS7" s="1071"/>
      <c r="AT7" s="1071"/>
      <c r="AU7" s="1071"/>
      <c r="AV7" s="1071"/>
      <c r="AW7" s="1071"/>
      <c r="AX7" s="1071"/>
      <c r="AY7" s="1071"/>
      <c r="AZ7" s="1071"/>
      <c r="BA7" s="1071"/>
      <c r="BB7" s="1071"/>
      <c r="BC7" s="1071"/>
      <c r="BD7" s="1071"/>
      <c r="BE7" s="1071"/>
      <c r="BF7" s="1071"/>
      <c r="BG7" s="1072"/>
      <c r="BH7" s="46"/>
      <c r="BI7" s="46"/>
      <c r="BJ7" s="46"/>
    </row>
    <row r="8" spans="1:62" s="5" customFormat="1" ht="28.5" customHeight="1">
      <c r="A8" s="44"/>
      <c r="B8" s="1054" t="s">
        <v>11</v>
      </c>
      <c r="C8" s="1055"/>
      <c r="D8" s="1055"/>
      <c r="E8" s="1055"/>
      <c r="F8" s="1056"/>
      <c r="G8" s="1057" t="s">
        <v>120</v>
      </c>
      <c r="H8" s="1058"/>
      <c r="I8" s="1058"/>
      <c r="J8" s="1058"/>
      <c r="K8" s="1058"/>
      <c r="L8" s="1058"/>
      <c r="M8" s="1058"/>
      <c r="N8" s="1066"/>
      <c r="O8" s="1060" t="s">
        <v>13</v>
      </c>
      <c r="P8" s="1061"/>
      <c r="Q8" s="1061"/>
      <c r="R8" s="1061"/>
      <c r="S8" s="1061"/>
      <c r="T8" s="1061"/>
      <c r="U8" s="1061"/>
      <c r="V8" s="1061"/>
      <c r="W8" s="1061"/>
      <c r="X8" s="1061"/>
      <c r="Y8" s="1061"/>
      <c r="Z8" s="1061"/>
      <c r="AA8" s="1061"/>
      <c r="AB8" s="1061"/>
      <c r="AC8" s="1061"/>
      <c r="AD8" s="1061"/>
      <c r="AE8" s="1061"/>
      <c r="AF8" s="1061"/>
      <c r="AG8" s="1061"/>
      <c r="AH8" s="1061"/>
      <c r="AI8" s="1061"/>
      <c r="AJ8" s="1061"/>
      <c r="AK8" s="1061"/>
      <c r="AL8" s="1061"/>
      <c r="AM8" s="1062"/>
      <c r="AN8" s="1050">
        <f aca="true" t="shared" si="0" ref="AN8:AN14">AT8+AZ8</f>
        <v>68</v>
      </c>
      <c r="AO8" s="1051"/>
      <c r="AP8" s="1051"/>
      <c r="AQ8" s="1051"/>
      <c r="AR8" s="1051"/>
      <c r="AS8" s="1051"/>
      <c r="AT8" s="1063"/>
      <c r="AU8" s="1063"/>
      <c r="AV8" s="1063"/>
      <c r="AW8" s="1063"/>
      <c r="AX8" s="1063"/>
      <c r="AY8" s="1063"/>
      <c r="AZ8" s="1063">
        <f>AO41</f>
        <v>68</v>
      </c>
      <c r="BA8" s="1063"/>
      <c r="BB8" s="1063"/>
      <c r="BC8" s="1063"/>
      <c r="BD8" s="1063"/>
      <c r="BE8" s="1063"/>
      <c r="BF8" s="1063"/>
      <c r="BG8" s="1064"/>
      <c r="BH8" s="46"/>
      <c r="BI8" s="46"/>
      <c r="BJ8" s="46"/>
    </row>
    <row r="9" spans="1:62" s="5" customFormat="1" ht="28.5" customHeight="1">
      <c r="A9" s="44"/>
      <c r="B9" s="1054" t="s">
        <v>14</v>
      </c>
      <c r="C9" s="1055"/>
      <c r="D9" s="1055"/>
      <c r="E9" s="1055"/>
      <c r="F9" s="1056"/>
      <c r="G9" s="1057" t="s">
        <v>120</v>
      </c>
      <c r="H9" s="1058"/>
      <c r="I9" s="1058"/>
      <c r="J9" s="1058"/>
      <c r="K9" s="1058"/>
      <c r="L9" s="1058"/>
      <c r="M9" s="1058"/>
      <c r="N9" s="1066"/>
      <c r="O9" s="1067" t="s">
        <v>15</v>
      </c>
      <c r="P9" s="1068"/>
      <c r="Q9" s="1068"/>
      <c r="R9" s="1068"/>
      <c r="S9" s="1068"/>
      <c r="T9" s="1068"/>
      <c r="U9" s="1068"/>
      <c r="V9" s="1068"/>
      <c r="W9" s="1068"/>
      <c r="X9" s="1068"/>
      <c r="Y9" s="1068"/>
      <c r="Z9" s="1068"/>
      <c r="AA9" s="1068"/>
      <c r="AB9" s="1068"/>
      <c r="AC9" s="1068"/>
      <c r="AD9" s="1068"/>
      <c r="AE9" s="1068"/>
      <c r="AF9" s="1068"/>
      <c r="AG9" s="1068"/>
      <c r="AH9" s="1068"/>
      <c r="AI9" s="1068"/>
      <c r="AJ9" s="1068"/>
      <c r="AK9" s="1068"/>
      <c r="AL9" s="1068"/>
      <c r="AM9" s="1069"/>
      <c r="AN9" s="1050">
        <f t="shared" si="0"/>
        <v>40</v>
      </c>
      <c r="AO9" s="1051"/>
      <c r="AP9" s="1051"/>
      <c r="AQ9" s="1051"/>
      <c r="AR9" s="1051"/>
      <c r="AS9" s="1051"/>
      <c r="AT9" s="1063">
        <f>AM29+AM34</f>
        <v>32</v>
      </c>
      <c r="AU9" s="1063"/>
      <c r="AV9" s="1063"/>
      <c r="AW9" s="1063"/>
      <c r="AX9" s="1063"/>
      <c r="AY9" s="1063"/>
      <c r="AZ9" s="1063">
        <f>AO29+AO34</f>
        <v>8</v>
      </c>
      <c r="BA9" s="1063"/>
      <c r="BB9" s="1063"/>
      <c r="BC9" s="1063"/>
      <c r="BD9" s="1063"/>
      <c r="BE9" s="1063"/>
      <c r="BF9" s="1063"/>
      <c r="BG9" s="1064"/>
      <c r="BH9" s="46"/>
      <c r="BI9" s="46"/>
      <c r="BJ9" s="46"/>
    </row>
    <row r="10" spans="1:62" s="5" customFormat="1" ht="28.5" customHeight="1">
      <c r="A10" s="44"/>
      <c r="B10" s="1054" t="s">
        <v>16</v>
      </c>
      <c r="C10" s="1055"/>
      <c r="D10" s="1055"/>
      <c r="E10" s="1055"/>
      <c r="F10" s="1056"/>
      <c r="G10" s="1057" t="s">
        <v>121</v>
      </c>
      <c r="H10" s="1058"/>
      <c r="I10" s="1058"/>
      <c r="J10" s="1058"/>
      <c r="K10" s="1058"/>
      <c r="L10" s="1058"/>
      <c r="M10" s="1058"/>
      <c r="N10" s="1066"/>
      <c r="O10" s="1060" t="s">
        <v>13</v>
      </c>
      <c r="P10" s="1061"/>
      <c r="Q10" s="1061"/>
      <c r="R10" s="1061"/>
      <c r="S10" s="1061"/>
      <c r="T10" s="1061"/>
      <c r="U10" s="1061"/>
      <c r="V10" s="1061"/>
      <c r="W10" s="1061"/>
      <c r="X10" s="1061"/>
      <c r="Y10" s="1061"/>
      <c r="Z10" s="1061"/>
      <c r="AA10" s="1061"/>
      <c r="AB10" s="1061"/>
      <c r="AC10" s="1061"/>
      <c r="AD10" s="1061"/>
      <c r="AE10" s="1061"/>
      <c r="AF10" s="1061"/>
      <c r="AG10" s="1061"/>
      <c r="AH10" s="1061"/>
      <c r="AI10" s="1061"/>
      <c r="AJ10" s="1061"/>
      <c r="AK10" s="1061"/>
      <c r="AL10" s="1061"/>
      <c r="AM10" s="1062"/>
      <c r="AN10" s="1050">
        <f t="shared" si="0"/>
        <v>626</v>
      </c>
      <c r="AO10" s="1051"/>
      <c r="AP10" s="1051"/>
      <c r="AQ10" s="1051"/>
      <c r="AR10" s="1051"/>
      <c r="AS10" s="1051"/>
      <c r="AT10" s="1063"/>
      <c r="AU10" s="1063"/>
      <c r="AV10" s="1063"/>
      <c r="AW10" s="1063"/>
      <c r="AX10" s="1063"/>
      <c r="AY10" s="1063"/>
      <c r="AZ10" s="1063">
        <f>AU41+AU34+AU29-AZ11</f>
        <v>626</v>
      </c>
      <c r="BA10" s="1063"/>
      <c r="BB10" s="1063"/>
      <c r="BC10" s="1063"/>
      <c r="BD10" s="1063"/>
      <c r="BE10" s="1063"/>
      <c r="BF10" s="1063"/>
      <c r="BG10" s="1064"/>
      <c r="BH10" s="46"/>
      <c r="BI10" s="46"/>
      <c r="BJ10" s="46"/>
    </row>
    <row r="11" spans="1:62" s="5" customFormat="1" ht="28.5" customHeight="1">
      <c r="A11" s="44"/>
      <c r="B11" s="1054" t="s">
        <v>18</v>
      </c>
      <c r="C11" s="1055"/>
      <c r="D11" s="1055"/>
      <c r="E11" s="1055"/>
      <c r="F11" s="1056"/>
      <c r="G11" s="1057" t="s">
        <v>122</v>
      </c>
      <c r="H11" s="1058"/>
      <c r="I11" s="1058"/>
      <c r="J11" s="1058"/>
      <c r="K11" s="1058"/>
      <c r="L11" s="1058"/>
      <c r="M11" s="1058"/>
      <c r="N11" s="1066"/>
      <c r="O11" s="1067" t="s">
        <v>15</v>
      </c>
      <c r="P11" s="1068"/>
      <c r="Q11" s="1068"/>
      <c r="R11" s="1068"/>
      <c r="S11" s="1068"/>
      <c r="T11" s="1068"/>
      <c r="U11" s="1068"/>
      <c r="V11" s="1068"/>
      <c r="W11" s="1068"/>
      <c r="X11" s="1068"/>
      <c r="Y11" s="1068"/>
      <c r="Z11" s="1068"/>
      <c r="AA11" s="1068"/>
      <c r="AB11" s="1068"/>
      <c r="AC11" s="1068"/>
      <c r="AD11" s="1068"/>
      <c r="AE11" s="1068"/>
      <c r="AF11" s="1068"/>
      <c r="AG11" s="1068"/>
      <c r="AH11" s="1068"/>
      <c r="AI11" s="1068"/>
      <c r="AJ11" s="1068"/>
      <c r="AK11" s="1068"/>
      <c r="AL11" s="1068"/>
      <c r="AM11" s="1069"/>
      <c r="AN11" s="1050">
        <f t="shared" si="0"/>
        <v>108</v>
      </c>
      <c r="AO11" s="1051"/>
      <c r="AP11" s="1051"/>
      <c r="AQ11" s="1051"/>
      <c r="AR11" s="1051"/>
      <c r="AS11" s="1051"/>
      <c r="AT11" s="1063">
        <f>AS29+AS34</f>
        <v>64</v>
      </c>
      <c r="AU11" s="1063"/>
      <c r="AV11" s="1063"/>
      <c r="AW11" s="1063"/>
      <c r="AX11" s="1063"/>
      <c r="AY11" s="1063"/>
      <c r="AZ11" s="1063">
        <f>108-AT11</f>
        <v>44</v>
      </c>
      <c r="BA11" s="1063"/>
      <c r="BB11" s="1063"/>
      <c r="BC11" s="1063"/>
      <c r="BD11" s="1063"/>
      <c r="BE11" s="1063"/>
      <c r="BF11" s="1063"/>
      <c r="BG11" s="1064"/>
      <c r="BH11" s="46"/>
      <c r="BI11" s="46"/>
      <c r="BJ11" s="46"/>
    </row>
    <row r="12" spans="1:62" s="5" customFormat="1" ht="28.5" customHeight="1">
      <c r="A12" s="44"/>
      <c r="B12" s="1054" t="s">
        <v>20</v>
      </c>
      <c r="C12" s="1055"/>
      <c r="D12" s="1055"/>
      <c r="E12" s="1055"/>
      <c r="F12" s="1056"/>
      <c r="G12" s="1057" t="s">
        <v>123</v>
      </c>
      <c r="H12" s="1058"/>
      <c r="I12" s="1058"/>
      <c r="J12" s="1058"/>
      <c r="K12" s="1058"/>
      <c r="L12" s="1058"/>
      <c r="M12" s="1058"/>
      <c r="N12" s="1066"/>
      <c r="O12" s="1060" t="s">
        <v>13</v>
      </c>
      <c r="P12" s="1061"/>
      <c r="Q12" s="1061"/>
      <c r="R12" s="1061"/>
      <c r="S12" s="1061"/>
      <c r="T12" s="1061"/>
      <c r="U12" s="1061"/>
      <c r="V12" s="1061"/>
      <c r="W12" s="1061"/>
      <c r="X12" s="1061"/>
      <c r="Y12" s="1061"/>
      <c r="Z12" s="1061"/>
      <c r="AA12" s="1061"/>
      <c r="AB12" s="1061"/>
      <c r="AC12" s="1061"/>
      <c r="AD12" s="1061"/>
      <c r="AE12" s="1061"/>
      <c r="AF12" s="1061"/>
      <c r="AG12" s="1061"/>
      <c r="AH12" s="1061"/>
      <c r="AI12" s="1061"/>
      <c r="AJ12" s="1061"/>
      <c r="AK12" s="1061"/>
      <c r="AL12" s="1061"/>
      <c r="AM12" s="1062"/>
      <c r="AN12" s="1050">
        <f t="shared" si="0"/>
        <v>376</v>
      </c>
      <c r="AO12" s="1051"/>
      <c r="AP12" s="1051"/>
      <c r="AQ12" s="1051"/>
      <c r="AR12" s="1051"/>
      <c r="AS12" s="1051"/>
      <c r="AT12" s="1063"/>
      <c r="AU12" s="1063"/>
      <c r="AV12" s="1063"/>
      <c r="AW12" s="1063"/>
      <c r="AX12" s="1063"/>
      <c r="AY12" s="1063"/>
      <c r="AZ12" s="1063">
        <f>BA41+BA34+BA29-AZ13-AZ14</f>
        <v>376</v>
      </c>
      <c r="BA12" s="1063"/>
      <c r="BB12" s="1063"/>
      <c r="BC12" s="1063"/>
      <c r="BD12" s="1063"/>
      <c r="BE12" s="1063"/>
      <c r="BF12" s="1063"/>
      <c r="BG12" s="1064"/>
      <c r="BH12" s="46"/>
      <c r="BI12" s="46"/>
      <c r="BJ12" s="46"/>
    </row>
    <row r="13" spans="1:62" s="5" customFormat="1" ht="28.5" customHeight="1">
      <c r="A13" s="44"/>
      <c r="B13" s="1054" t="s">
        <v>22</v>
      </c>
      <c r="C13" s="1055"/>
      <c r="D13" s="1055"/>
      <c r="E13" s="1055"/>
      <c r="F13" s="1056"/>
      <c r="G13" s="1057" t="s">
        <v>124</v>
      </c>
      <c r="H13" s="1058"/>
      <c r="I13" s="1058"/>
      <c r="J13" s="1058"/>
      <c r="K13" s="1058"/>
      <c r="L13" s="1058"/>
      <c r="M13" s="1058"/>
      <c r="N13" s="1066"/>
      <c r="O13" s="1067" t="s">
        <v>15</v>
      </c>
      <c r="P13" s="1068"/>
      <c r="Q13" s="1068"/>
      <c r="R13" s="1068"/>
      <c r="S13" s="1068"/>
      <c r="T13" s="1068"/>
      <c r="U13" s="1068"/>
      <c r="V13" s="1068"/>
      <c r="W13" s="1068"/>
      <c r="X13" s="1068"/>
      <c r="Y13" s="1068"/>
      <c r="Z13" s="1068"/>
      <c r="AA13" s="1068"/>
      <c r="AB13" s="1068"/>
      <c r="AC13" s="1068"/>
      <c r="AD13" s="1068"/>
      <c r="AE13" s="1068"/>
      <c r="AF13" s="1068"/>
      <c r="AG13" s="1068"/>
      <c r="AH13" s="1068"/>
      <c r="AI13" s="1068"/>
      <c r="AJ13" s="1068"/>
      <c r="AK13" s="1068"/>
      <c r="AL13" s="1068"/>
      <c r="AM13" s="1069"/>
      <c r="AN13" s="1050">
        <f t="shared" si="0"/>
        <v>108</v>
      </c>
      <c r="AO13" s="1051"/>
      <c r="AP13" s="1051"/>
      <c r="AQ13" s="1051"/>
      <c r="AR13" s="1051"/>
      <c r="AS13" s="1051"/>
      <c r="AT13" s="1063">
        <f>AY34+AY29</f>
        <v>28</v>
      </c>
      <c r="AU13" s="1063"/>
      <c r="AV13" s="1063"/>
      <c r="AW13" s="1063"/>
      <c r="AX13" s="1063"/>
      <c r="AY13" s="1063"/>
      <c r="AZ13" s="1063">
        <f>108-AT13</f>
        <v>80</v>
      </c>
      <c r="BA13" s="1063"/>
      <c r="BB13" s="1063"/>
      <c r="BC13" s="1063"/>
      <c r="BD13" s="1063"/>
      <c r="BE13" s="1063"/>
      <c r="BF13" s="1063"/>
      <c r="BG13" s="1064"/>
      <c r="BH13" s="46"/>
      <c r="BI13" s="46"/>
      <c r="BJ13" s="46"/>
    </row>
    <row r="14" spans="1:62" s="5" customFormat="1" ht="28.5" customHeight="1" thickBot="1">
      <c r="A14" s="44"/>
      <c r="B14" s="1054" t="s">
        <v>125</v>
      </c>
      <c r="C14" s="1055"/>
      <c r="D14" s="1055"/>
      <c r="E14" s="1055"/>
      <c r="F14" s="1056"/>
      <c r="G14" s="1057" t="s">
        <v>126</v>
      </c>
      <c r="H14" s="1058"/>
      <c r="I14" s="1058"/>
      <c r="J14" s="1058"/>
      <c r="K14" s="1058"/>
      <c r="L14" s="1058"/>
      <c r="M14" s="1058"/>
      <c r="N14" s="1066"/>
      <c r="O14" s="1060" t="s">
        <v>13</v>
      </c>
      <c r="P14" s="1061"/>
      <c r="Q14" s="1061"/>
      <c r="R14" s="1061"/>
      <c r="S14" s="1061"/>
      <c r="T14" s="1061"/>
      <c r="U14" s="1061"/>
      <c r="V14" s="1061"/>
      <c r="W14" s="1061"/>
      <c r="X14" s="1061"/>
      <c r="Y14" s="1061"/>
      <c r="Z14" s="1061"/>
      <c r="AA14" s="1061"/>
      <c r="AB14" s="1061"/>
      <c r="AC14" s="1061"/>
      <c r="AD14" s="1061"/>
      <c r="AE14" s="1061"/>
      <c r="AF14" s="1061"/>
      <c r="AG14" s="1061"/>
      <c r="AH14" s="1061"/>
      <c r="AI14" s="1061"/>
      <c r="AJ14" s="1061"/>
      <c r="AK14" s="1061"/>
      <c r="AL14" s="1061"/>
      <c r="AM14" s="1062"/>
      <c r="AN14" s="1050">
        <f t="shared" si="0"/>
        <v>270</v>
      </c>
      <c r="AO14" s="1051"/>
      <c r="AP14" s="1051"/>
      <c r="AQ14" s="1051"/>
      <c r="AR14" s="1051"/>
      <c r="AS14" s="1051"/>
      <c r="AT14" s="1063"/>
      <c r="AU14" s="1063"/>
      <c r="AV14" s="1063"/>
      <c r="AW14" s="1063"/>
      <c r="AX14" s="1063"/>
      <c r="AY14" s="1063"/>
      <c r="AZ14" s="1063">
        <v>270</v>
      </c>
      <c r="BA14" s="1063"/>
      <c r="BB14" s="1063"/>
      <c r="BC14" s="1063"/>
      <c r="BD14" s="1063"/>
      <c r="BE14" s="1063"/>
      <c r="BF14" s="1063"/>
      <c r="BG14" s="1064"/>
      <c r="BH14" s="46"/>
      <c r="BI14" s="46"/>
      <c r="BJ14" s="46"/>
    </row>
    <row r="15" spans="1:62" s="5" customFormat="1" ht="28.5" customHeight="1" thickBot="1">
      <c r="A15" s="44"/>
      <c r="B15" s="1070" t="s">
        <v>29</v>
      </c>
      <c r="C15" s="1071"/>
      <c r="D15" s="1071"/>
      <c r="E15" s="1071"/>
      <c r="F15" s="1071"/>
      <c r="G15" s="1071"/>
      <c r="H15" s="1071"/>
      <c r="I15" s="1071"/>
      <c r="J15" s="1071"/>
      <c r="K15" s="1071"/>
      <c r="L15" s="1071"/>
      <c r="M15" s="1071"/>
      <c r="N15" s="1071"/>
      <c r="O15" s="1071"/>
      <c r="P15" s="1071"/>
      <c r="Q15" s="1071"/>
      <c r="R15" s="1071"/>
      <c r="S15" s="1071"/>
      <c r="T15" s="1071"/>
      <c r="U15" s="1071"/>
      <c r="V15" s="1071"/>
      <c r="W15" s="1071"/>
      <c r="X15" s="1071"/>
      <c r="Y15" s="1071"/>
      <c r="Z15" s="1071"/>
      <c r="AA15" s="1071"/>
      <c r="AB15" s="1071"/>
      <c r="AC15" s="1071"/>
      <c r="AD15" s="1071"/>
      <c r="AE15" s="1071"/>
      <c r="AF15" s="1071"/>
      <c r="AG15" s="1071"/>
      <c r="AH15" s="1071"/>
      <c r="AI15" s="1071"/>
      <c r="AJ15" s="1071"/>
      <c r="AK15" s="1071"/>
      <c r="AL15" s="1071"/>
      <c r="AM15" s="1071"/>
      <c r="AN15" s="1071"/>
      <c r="AO15" s="1071"/>
      <c r="AP15" s="1071"/>
      <c r="AQ15" s="1071"/>
      <c r="AR15" s="1071"/>
      <c r="AS15" s="1071"/>
      <c r="AT15" s="1071"/>
      <c r="AU15" s="1071"/>
      <c r="AV15" s="1071"/>
      <c r="AW15" s="1071"/>
      <c r="AX15" s="1071"/>
      <c r="AY15" s="1071"/>
      <c r="AZ15" s="1071"/>
      <c r="BA15" s="1071"/>
      <c r="BB15" s="1071"/>
      <c r="BC15" s="1071"/>
      <c r="BD15" s="1071"/>
      <c r="BE15" s="1071"/>
      <c r="BF15" s="1071"/>
      <c r="BG15" s="1072"/>
      <c r="BH15" s="46"/>
      <c r="BI15" s="46"/>
      <c r="BJ15" s="46"/>
    </row>
    <row r="16" spans="1:62" s="5" customFormat="1" ht="28.5" customHeight="1">
      <c r="A16" s="44"/>
      <c r="B16" s="1054" t="s">
        <v>127</v>
      </c>
      <c r="C16" s="1055"/>
      <c r="D16" s="1055"/>
      <c r="E16" s="1055"/>
      <c r="F16" s="1056"/>
      <c r="G16" s="1057" t="s">
        <v>121</v>
      </c>
      <c r="H16" s="1058"/>
      <c r="I16" s="1058"/>
      <c r="J16" s="1058"/>
      <c r="K16" s="1058"/>
      <c r="L16" s="1058"/>
      <c r="M16" s="1058"/>
      <c r="N16" s="1066"/>
      <c r="O16" s="1060" t="s">
        <v>13</v>
      </c>
      <c r="P16" s="1061"/>
      <c r="Q16" s="1061"/>
      <c r="R16" s="1061"/>
      <c r="S16" s="1061"/>
      <c r="T16" s="1061"/>
      <c r="U16" s="1061"/>
      <c r="V16" s="1061"/>
      <c r="W16" s="1061"/>
      <c r="X16" s="1061"/>
      <c r="Y16" s="1061"/>
      <c r="Z16" s="1061"/>
      <c r="AA16" s="1061"/>
      <c r="AB16" s="1061"/>
      <c r="AC16" s="1061"/>
      <c r="AD16" s="1061"/>
      <c r="AE16" s="1061"/>
      <c r="AF16" s="1061"/>
      <c r="AG16" s="1061"/>
      <c r="AH16" s="1061"/>
      <c r="AI16" s="1061"/>
      <c r="AJ16" s="1061"/>
      <c r="AK16" s="1061"/>
      <c r="AL16" s="1061"/>
      <c r="AM16" s="1062"/>
      <c r="AN16" s="1050">
        <f>AT16+AZ16</f>
        <v>240</v>
      </c>
      <c r="AO16" s="1051"/>
      <c r="AP16" s="1051"/>
      <c r="AQ16" s="1051"/>
      <c r="AR16" s="1051"/>
      <c r="AS16" s="1051"/>
      <c r="AT16" s="1063"/>
      <c r="AU16" s="1063"/>
      <c r="AV16" s="1063"/>
      <c r="AW16" s="1063"/>
      <c r="AX16" s="1063"/>
      <c r="AY16" s="1063"/>
      <c r="AZ16" s="1063">
        <f>BG41+BG34+BG29-AZ17</f>
        <v>240</v>
      </c>
      <c r="BA16" s="1063"/>
      <c r="BB16" s="1063"/>
      <c r="BC16" s="1063"/>
      <c r="BD16" s="1063"/>
      <c r="BE16" s="1063"/>
      <c r="BF16" s="1063"/>
      <c r="BG16" s="1064"/>
      <c r="BH16" s="46"/>
      <c r="BI16" s="46"/>
      <c r="BJ16" s="46"/>
    </row>
    <row r="17" spans="1:62" s="5" customFormat="1" ht="28.5" customHeight="1">
      <c r="A17" s="44"/>
      <c r="B17" s="1065">
        <v>20</v>
      </c>
      <c r="C17" s="1055"/>
      <c r="D17" s="1055"/>
      <c r="E17" s="1055"/>
      <c r="F17" s="1056"/>
      <c r="G17" s="1057" t="s">
        <v>122</v>
      </c>
      <c r="H17" s="1058"/>
      <c r="I17" s="1058"/>
      <c r="J17" s="1058"/>
      <c r="K17" s="1058"/>
      <c r="L17" s="1058"/>
      <c r="M17" s="1058"/>
      <c r="N17" s="1066"/>
      <c r="O17" s="1067" t="s">
        <v>15</v>
      </c>
      <c r="P17" s="1068"/>
      <c r="Q17" s="1068"/>
      <c r="R17" s="1068"/>
      <c r="S17" s="1068"/>
      <c r="T17" s="1068"/>
      <c r="U17" s="1068"/>
      <c r="V17" s="1068"/>
      <c r="W17" s="1068"/>
      <c r="X17" s="1068"/>
      <c r="Y17" s="1068"/>
      <c r="Z17" s="1068"/>
      <c r="AA17" s="1068"/>
      <c r="AB17" s="1068"/>
      <c r="AC17" s="1068"/>
      <c r="AD17" s="1068"/>
      <c r="AE17" s="1068"/>
      <c r="AF17" s="1068"/>
      <c r="AG17" s="1068"/>
      <c r="AH17" s="1068"/>
      <c r="AI17" s="1068"/>
      <c r="AJ17" s="1068"/>
      <c r="AK17" s="1068"/>
      <c r="AL17" s="1068"/>
      <c r="AM17" s="1069"/>
      <c r="AN17" s="1050">
        <f>AT17+AZ17</f>
        <v>54</v>
      </c>
      <c r="AO17" s="1051"/>
      <c r="AP17" s="1051"/>
      <c r="AQ17" s="1051"/>
      <c r="AR17" s="1051"/>
      <c r="AS17" s="1051"/>
      <c r="AT17" s="1063">
        <f>BE34+BE29</f>
        <v>0</v>
      </c>
      <c r="AU17" s="1063"/>
      <c r="AV17" s="1063"/>
      <c r="AW17" s="1063"/>
      <c r="AX17" s="1063"/>
      <c r="AY17" s="1063"/>
      <c r="AZ17" s="1063">
        <f>54-AT17</f>
        <v>54</v>
      </c>
      <c r="BA17" s="1063"/>
      <c r="BB17" s="1063"/>
      <c r="BC17" s="1063"/>
      <c r="BD17" s="1063"/>
      <c r="BE17" s="1063"/>
      <c r="BF17" s="1063"/>
      <c r="BG17" s="1064"/>
      <c r="BH17" s="46"/>
      <c r="BI17" s="46"/>
      <c r="BJ17" s="46"/>
    </row>
    <row r="18" spans="1:62" s="5" customFormat="1" ht="28.5" customHeight="1">
      <c r="A18" s="44"/>
      <c r="B18" s="1054" t="s">
        <v>128</v>
      </c>
      <c r="C18" s="1055"/>
      <c r="D18" s="1055"/>
      <c r="E18" s="1055"/>
      <c r="F18" s="1056"/>
      <c r="G18" s="1057" t="s">
        <v>122</v>
      </c>
      <c r="H18" s="1058"/>
      <c r="I18" s="1058"/>
      <c r="J18" s="1058"/>
      <c r="K18" s="1058"/>
      <c r="L18" s="1058"/>
      <c r="M18" s="1058"/>
      <c r="N18" s="1059"/>
      <c r="O18" s="1060" t="s">
        <v>26</v>
      </c>
      <c r="P18" s="1061"/>
      <c r="Q18" s="1061"/>
      <c r="R18" s="1061"/>
      <c r="S18" s="1061"/>
      <c r="T18" s="1061"/>
      <c r="U18" s="1061"/>
      <c r="V18" s="1061"/>
      <c r="W18" s="1061"/>
      <c r="X18" s="1061"/>
      <c r="Y18" s="1061"/>
      <c r="Z18" s="1061"/>
      <c r="AA18" s="1061"/>
      <c r="AB18" s="1061"/>
      <c r="AC18" s="1061"/>
      <c r="AD18" s="1061"/>
      <c r="AE18" s="1061"/>
      <c r="AF18" s="1061"/>
      <c r="AG18" s="1061"/>
      <c r="AH18" s="1061"/>
      <c r="AI18" s="1061"/>
      <c r="AJ18" s="1061"/>
      <c r="AK18" s="1061"/>
      <c r="AL18" s="1061"/>
      <c r="AM18" s="1062"/>
      <c r="AN18" s="1050">
        <f>AT18+AZ18</f>
        <v>108</v>
      </c>
      <c r="AO18" s="1051"/>
      <c r="AP18" s="1051"/>
      <c r="AQ18" s="1051"/>
      <c r="AR18" s="1051"/>
      <c r="AS18" s="1051"/>
      <c r="AT18" s="1063"/>
      <c r="AU18" s="1063"/>
      <c r="AV18" s="1063"/>
      <c r="AW18" s="1063"/>
      <c r="AX18" s="1063"/>
      <c r="AY18" s="1063"/>
      <c r="AZ18" s="1063">
        <f>AG42</f>
        <v>108</v>
      </c>
      <c r="BA18" s="1063"/>
      <c r="BB18" s="1063"/>
      <c r="BC18" s="1063"/>
      <c r="BD18" s="1063"/>
      <c r="BE18" s="1063"/>
      <c r="BF18" s="1063"/>
      <c r="BG18" s="1064"/>
      <c r="BH18" s="46"/>
      <c r="BI18" s="46"/>
      <c r="BJ18" s="46"/>
    </row>
    <row r="19" spans="1:65" s="5" customFormat="1" ht="28.5" customHeight="1" thickBot="1">
      <c r="A19" s="44"/>
      <c r="B19" s="1041" t="s">
        <v>129</v>
      </c>
      <c r="C19" s="1042"/>
      <c r="D19" s="1042"/>
      <c r="E19" s="1042"/>
      <c r="F19" s="1043"/>
      <c r="G19" s="1044" t="s">
        <v>130</v>
      </c>
      <c r="H19" s="1045"/>
      <c r="I19" s="1045"/>
      <c r="J19" s="1045"/>
      <c r="K19" s="1045"/>
      <c r="L19" s="1045"/>
      <c r="M19" s="1045"/>
      <c r="N19" s="1046"/>
      <c r="O19" s="1047" t="s">
        <v>41</v>
      </c>
      <c r="P19" s="1048"/>
      <c r="Q19" s="1048"/>
      <c r="R19" s="1048"/>
      <c r="S19" s="1048"/>
      <c r="T19" s="1048"/>
      <c r="U19" s="1048"/>
      <c r="V19" s="1048"/>
      <c r="W19" s="1048"/>
      <c r="X19" s="1048"/>
      <c r="Y19" s="1048"/>
      <c r="Z19" s="1048"/>
      <c r="AA19" s="1048"/>
      <c r="AB19" s="1048"/>
      <c r="AC19" s="1048"/>
      <c r="AD19" s="1048"/>
      <c r="AE19" s="1048"/>
      <c r="AF19" s="1048"/>
      <c r="AG19" s="1048"/>
      <c r="AH19" s="1048"/>
      <c r="AI19" s="1048"/>
      <c r="AJ19" s="1048"/>
      <c r="AK19" s="1048"/>
      <c r="AL19" s="1048"/>
      <c r="AM19" s="1049"/>
      <c r="AN19" s="1050">
        <f>AT19+AZ19</f>
        <v>270</v>
      </c>
      <c r="AO19" s="1051"/>
      <c r="AP19" s="1051"/>
      <c r="AQ19" s="1051"/>
      <c r="AR19" s="1051"/>
      <c r="AS19" s="1051"/>
      <c r="AT19" s="1052"/>
      <c r="AU19" s="1052"/>
      <c r="AV19" s="1052"/>
      <c r="AW19" s="1052"/>
      <c r="AX19" s="1052"/>
      <c r="AY19" s="1052"/>
      <c r="AZ19" s="1052">
        <f>AG43</f>
        <v>270</v>
      </c>
      <c r="BA19" s="1052"/>
      <c r="BB19" s="1052"/>
      <c r="BC19" s="1052"/>
      <c r="BD19" s="1052"/>
      <c r="BE19" s="1052"/>
      <c r="BF19" s="1052"/>
      <c r="BG19" s="1053"/>
      <c r="BH19" s="45"/>
      <c r="BI19" s="45"/>
      <c r="BJ19" s="45"/>
      <c r="BK19" s="3"/>
      <c r="BL19" s="3"/>
      <c r="BM19" s="4"/>
    </row>
    <row r="20" spans="1:62" s="5" customFormat="1" ht="28.5" customHeight="1" thickBot="1">
      <c r="A20" s="44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991" t="s">
        <v>42</v>
      </c>
      <c r="P20" s="992"/>
      <c r="Q20" s="992"/>
      <c r="R20" s="992"/>
      <c r="S20" s="992"/>
      <c r="T20" s="992"/>
      <c r="U20" s="992"/>
      <c r="V20" s="992"/>
      <c r="W20" s="992"/>
      <c r="X20" s="992"/>
      <c r="Y20" s="992"/>
      <c r="Z20" s="992"/>
      <c r="AA20" s="992"/>
      <c r="AB20" s="992"/>
      <c r="AC20" s="992"/>
      <c r="AD20" s="992"/>
      <c r="AE20" s="992"/>
      <c r="AF20" s="992"/>
      <c r="AG20" s="992"/>
      <c r="AH20" s="992"/>
      <c r="AI20" s="992"/>
      <c r="AJ20" s="992"/>
      <c r="AK20" s="992"/>
      <c r="AL20" s="992"/>
      <c r="AM20" s="993"/>
      <c r="AN20" s="994">
        <f>SUM(AN8:AS14,AN16:AS19)</f>
        <v>2268</v>
      </c>
      <c r="AO20" s="995"/>
      <c r="AP20" s="995"/>
      <c r="AQ20" s="995"/>
      <c r="AR20" s="995"/>
      <c r="AS20" s="996"/>
      <c r="AT20" s="994">
        <f>SUM(AT9:AY19)</f>
        <v>124</v>
      </c>
      <c r="AU20" s="995"/>
      <c r="AV20" s="995"/>
      <c r="AW20" s="995"/>
      <c r="AX20" s="995"/>
      <c r="AY20" s="996"/>
      <c r="AZ20" s="644">
        <f>SUM(AZ8:BG14,AZ16:BG19)</f>
        <v>2144</v>
      </c>
      <c r="BA20" s="644"/>
      <c r="BB20" s="644"/>
      <c r="BC20" s="644"/>
      <c r="BD20" s="644"/>
      <c r="BE20" s="644"/>
      <c r="BF20" s="644"/>
      <c r="BG20" s="645"/>
      <c r="BH20" s="46"/>
      <c r="BI20" s="46"/>
      <c r="BJ20" s="46"/>
    </row>
    <row r="21" spans="1:65" s="5" customFormat="1" ht="3.7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3"/>
      <c r="BL21" s="3"/>
      <c r="BM21" s="4"/>
    </row>
    <row r="22" spans="1:65" s="13" customFormat="1" ht="22.5" customHeight="1" thickBot="1">
      <c r="A22" s="81" t="s">
        <v>43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61"/>
      <c r="BH22" s="61"/>
      <c r="BI22" s="61"/>
      <c r="BJ22" s="61"/>
      <c r="BK22" s="12"/>
      <c r="BL22" s="12"/>
      <c r="BM22" s="12"/>
    </row>
    <row r="23" spans="1:65" s="16" customFormat="1" ht="15.75" customHeight="1" thickBot="1">
      <c r="A23" s="997" t="s">
        <v>44</v>
      </c>
      <c r="B23" s="998"/>
      <c r="C23" s="1001" t="s">
        <v>45</v>
      </c>
      <c r="D23" s="1002"/>
      <c r="E23" s="1002"/>
      <c r="F23" s="1002"/>
      <c r="G23" s="1002"/>
      <c r="H23" s="1002"/>
      <c r="I23" s="1002"/>
      <c r="J23" s="1002"/>
      <c r="K23" s="1002"/>
      <c r="L23" s="1002"/>
      <c r="M23" s="1002"/>
      <c r="N23" s="1002"/>
      <c r="O23" s="1002"/>
      <c r="P23" s="1002"/>
      <c r="Q23" s="1002"/>
      <c r="R23" s="1002"/>
      <c r="S23" s="1002"/>
      <c r="T23" s="1003"/>
      <c r="U23" s="997" t="s">
        <v>46</v>
      </c>
      <c r="V23" s="998"/>
      <c r="W23" s="998"/>
      <c r="X23" s="1010"/>
      <c r="Y23" s="1014" t="s">
        <v>131</v>
      </c>
      <c r="Z23" s="1015"/>
      <c r="AA23" s="1015"/>
      <c r="AB23" s="1015"/>
      <c r="AC23" s="1015"/>
      <c r="AD23" s="1015"/>
      <c r="AE23" s="1015"/>
      <c r="AF23" s="1015"/>
      <c r="AG23" s="1015"/>
      <c r="AH23" s="1015"/>
      <c r="AI23" s="1015"/>
      <c r="AJ23" s="1015"/>
      <c r="AK23" s="1015"/>
      <c r="AL23" s="1015"/>
      <c r="AM23" s="1014" t="s">
        <v>132</v>
      </c>
      <c r="AN23" s="1015"/>
      <c r="AO23" s="1015"/>
      <c r="AP23" s="1015"/>
      <c r="AQ23" s="1015"/>
      <c r="AR23" s="1015"/>
      <c r="AS23" s="1015"/>
      <c r="AT23" s="1015"/>
      <c r="AU23" s="1015"/>
      <c r="AV23" s="1015"/>
      <c r="AW23" s="1015"/>
      <c r="AX23" s="1015"/>
      <c r="AY23" s="1015"/>
      <c r="AZ23" s="1015"/>
      <c r="BA23" s="1015"/>
      <c r="BB23" s="1015"/>
      <c r="BC23" s="1015"/>
      <c r="BD23" s="1015"/>
      <c r="BE23" s="1015"/>
      <c r="BF23" s="1015"/>
      <c r="BG23" s="1015"/>
      <c r="BH23" s="1015"/>
      <c r="BI23" s="1015"/>
      <c r="BJ23" s="1015"/>
      <c r="BK23" s="15"/>
      <c r="BL23" s="15"/>
      <c r="BM23" s="15"/>
    </row>
    <row r="24" spans="1:65" s="16" customFormat="1" ht="15.75" customHeight="1" thickBot="1">
      <c r="A24" s="999"/>
      <c r="B24" s="1000"/>
      <c r="C24" s="1004"/>
      <c r="D24" s="1005"/>
      <c r="E24" s="1005"/>
      <c r="F24" s="1005"/>
      <c r="G24" s="1005"/>
      <c r="H24" s="1005"/>
      <c r="I24" s="1005"/>
      <c r="J24" s="1005"/>
      <c r="K24" s="1005"/>
      <c r="L24" s="1005"/>
      <c r="M24" s="1005"/>
      <c r="N24" s="1005"/>
      <c r="O24" s="1005"/>
      <c r="P24" s="1005"/>
      <c r="Q24" s="1005"/>
      <c r="R24" s="1005"/>
      <c r="S24" s="1005"/>
      <c r="T24" s="1006"/>
      <c r="U24" s="1011"/>
      <c r="V24" s="1012"/>
      <c r="W24" s="1012"/>
      <c r="X24" s="1013"/>
      <c r="Y24" s="1016" t="s">
        <v>48</v>
      </c>
      <c r="Z24" s="1017"/>
      <c r="AA24" s="1001" t="s">
        <v>49</v>
      </c>
      <c r="AB24" s="1002"/>
      <c r="AC24" s="1002"/>
      <c r="AD24" s="1002"/>
      <c r="AE24" s="1002"/>
      <c r="AF24" s="1002"/>
      <c r="AG24" s="1002"/>
      <c r="AH24" s="1002"/>
      <c r="AI24" s="1002"/>
      <c r="AJ24" s="1002"/>
      <c r="AK24" s="1015"/>
      <c r="AL24" s="1015"/>
      <c r="AM24" s="1007" t="s">
        <v>133</v>
      </c>
      <c r="AN24" s="1008"/>
      <c r="AO24" s="1008"/>
      <c r="AP24" s="1008"/>
      <c r="AQ24" s="1008"/>
      <c r="AR24" s="1008"/>
      <c r="AS24" s="1008"/>
      <c r="AT24" s="1008"/>
      <c r="AU24" s="1008"/>
      <c r="AV24" s="1008"/>
      <c r="AW24" s="1008"/>
      <c r="AX24" s="1008"/>
      <c r="AY24" s="1008"/>
      <c r="AZ24" s="1008"/>
      <c r="BA24" s="1008"/>
      <c r="BB24" s="1008"/>
      <c r="BC24" s="1008"/>
      <c r="BD24" s="1009"/>
      <c r="BE24" s="1007" t="s">
        <v>134</v>
      </c>
      <c r="BF24" s="1008"/>
      <c r="BG24" s="1008"/>
      <c r="BH24" s="1008"/>
      <c r="BI24" s="1008"/>
      <c r="BJ24" s="1008"/>
      <c r="BK24" s="15"/>
      <c r="BL24" s="15"/>
      <c r="BM24" s="15"/>
    </row>
    <row r="25" spans="1:65" s="16" customFormat="1" ht="15.75" customHeight="1" thickBot="1">
      <c r="A25" s="648"/>
      <c r="B25" s="649"/>
      <c r="C25" s="1004"/>
      <c r="D25" s="1005"/>
      <c r="E25" s="1005"/>
      <c r="F25" s="1005"/>
      <c r="G25" s="1005"/>
      <c r="H25" s="1005"/>
      <c r="I25" s="1005"/>
      <c r="J25" s="1005"/>
      <c r="K25" s="1005"/>
      <c r="L25" s="1005"/>
      <c r="M25" s="1005"/>
      <c r="N25" s="1005"/>
      <c r="O25" s="1005"/>
      <c r="P25" s="1005"/>
      <c r="Q25" s="1005"/>
      <c r="R25" s="1005"/>
      <c r="S25" s="1005"/>
      <c r="T25" s="1006"/>
      <c r="U25" s="1022" t="s">
        <v>135</v>
      </c>
      <c r="V25" s="1023"/>
      <c r="W25" s="1028" t="s">
        <v>136</v>
      </c>
      <c r="X25" s="1029"/>
      <c r="Y25" s="1018"/>
      <c r="Z25" s="1019"/>
      <c r="AA25" s="1016" t="s">
        <v>8</v>
      </c>
      <c r="AB25" s="1034"/>
      <c r="AC25" s="1034"/>
      <c r="AD25" s="1034"/>
      <c r="AE25" s="1034"/>
      <c r="AF25" s="1035"/>
      <c r="AG25" s="1028" t="s">
        <v>57</v>
      </c>
      <c r="AH25" s="1028"/>
      <c r="AI25" s="1028"/>
      <c r="AJ25" s="1028"/>
      <c r="AK25" s="1028"/>
      <c r="AL25" s="1029"/>
      <c r="AM25" s="1038" t="s">
        <v>50</v>
      </c>
      <c r="AN25" s="1039"/>
      <c r="AO25" s="1039"/>
      <c r="AP25" s="1039"/>
      <c r="AQ25" s="1039"/>
      <c r="AR25" s="1040"/>
      <c r="AS25" s="1015" t="s">
        <v>51</v>
      </c>
      <c r="AT25" s="1015"/>
      <c r="AU25" s="1015"/>
      <c r="AV25" s="1015"/>
      <c r="AW25" s="1015"/>
      <c r="AX25" s="1015"/>
      <c r="AY25" s="1014" t="s">
        <v>52</v>
      </c>
      <c r="AZ25" s="1015"/>
      <c r="BA25" s="1015"/>
      <c r="BB25" s="1015"/>
      <c r="BC25" s="1015"/>
      <c r="BD25" s="1015"/>
      <c r="BE25" s="1014" t="s">
        <v>53</v>
      </c>
      <c r="BF25" s="1015"/>
      <c r="BG25" s="1015"/>
      <c r="BH25" s="1015"/>
      <c r="BI25" s="1015"/>
      <c r="BJ25" s="1015"/>
      <c r="BK25" s="15"/>
      <c r="BL25" s="15"/>
      <c r="BM25" s="15"/>
    </row>
    <row r="26" spans="1:65" s="16" customFormat="1" ht="28.5" customHeight="1">
      <c r="A26" s="648"/>
      <c r="B26" s="649"/>
      <c r="C26" s="1004"/>
      <c r="D26" s="1005"/>
      <c r="E26" s="1005"/>
      <c r="F26" s="1005"/>
      <c r="G26" s="1005"/>
      <c r="H26" s="1005"/>
      <c r="I26" s="1005"/>
      <c r="J26" s="1005"/>
      <c r="K26" s="1005"/>
      <c r="L26" s="1005"/>
      <c r="M26" s="1005"/>
      <c r="N26" s="1005"/>
      <c r="O26" s="1005"/>
      <c r="P26" s="1005"/>
      <c r="Q26" s="1005"/>
      <c r="R26" s="1005"/>
      <c r="S26" s="1005"/>
      <c r="T26" s="1006"/>
      <c r="U26" s="1024"/>
      <c r="V26" s="1025"/>
      <c r="W26" s="1030"/>
      <c r="X26" s="1031"/>
      <c r="Y26" s="1018"/>
      <c r="Z26" s="1019"/>
      <c r="AA26" s="1018"/>
      <c r="AB26" s="1019"/>
      <c r="AC26" s="1019"/>
      <c r="AD26" s="1019"/>
      <c r="AE26" s="1019"/>
      <c r="AF26" s="1036"/>
      <c r="AG26" s="1030"/>
      <c r="AH26" s="1030"/>
      <c r="AI26" s="1030"/>
      <c r="AJ26" s="1030"/>
      <c r="AK26" s="1030"/>
      <c r="AL26" s="1031"/>
      <c r="AM26" s="985" t="s">
        <v>137</v>
      </c>
      <c r="AN26" s="986"/>
      <c r="AO26" s="986" t="s">
        <v>138</v>
      </c>
      <c r="AP26" s="986"/>
      <c r="AQ26" s="986" t="s">
        <v>139</v>
      </c>
      <c r="AR26" s="989"/>
      <c r="AS26" s="985" t="s">
        <v>137</v>
      </c>
      <c r="AT26" s="986"/>
      <c r="AU26" s="986" t="s">
        <v>138</v>
      </c>
      <c r="AV26" s="986"/>
      <c r="AW26" s="986" t="s">
        <v>139</v>
      </c>
      <c r="AX26" s="989"/>
      <c r="AY26" s="985" t="s">
        <v>137</v>
      </c>
      <c r="AZ26" s="986"/>
      <c r="BA26" s="986" t="s">
        <v>138</v>
      </c>
      <c r="BB26" s="986"/>
      <c r="BC26" s="986" t="s">
        <v>139</v>
      </c>
      <c r="BD26" s="989"/>
      <c r="BE26" s="985" t="s">
        <v>137</v>
      </c>
      <c r="BF26" s="986"/>
      <c r="BG26" s="986" t="s">
        <v>138</v>
      </c>
      <c r="BH26" s="986"/>
      <c r="BI26" s="986" t="s">
        <v>139</v>
      </c>
      <c r="BJ26" s="989"/>
      <c r="BK26" s="15"/>
      <c r="BL26" s="15"/>
      <c r="BM26" s="15"/>
    </row>
    <row r="27" spans="1:65" s="16" customFormat="1" ht="63" customHeight="1" thickBot="1">
      <c r="A27" s="648"/>
      <c r="B27" s="649"/>
      <c r="C27" s="1007"/>
      <c r="D27" s="1008"/>
      <c r="E27" s="1008"/>
      <c r="F27" s="1008"/>
      <c r="G27" s="1008"/>
      <c r="H27" s="1008"/>
      <c r="I27" s="1008"/>
      <c r="J27" s="1008"/>
      <c r="K27" s="1008"/>
      <c r="L27" s="1008"/>
      <c r="M27" s="1008"/>
      <c r="N27" s="1008"/>
      <c r="O27" s="1008"/>
      <c r="P27" s="1008"/>
      <c r="Q27" s="1008"/>
      <c r="R27" s="1008"/>
      <c r="S27" s="1008"/>
      <c r="T27" s="1009"/>
      <c r="U27" s="1026"/>
      <c r="V27" s="1027"/>
      <c r="W27" s="1032"/>
      <c r="X27" s="1033"/>
      <c r="Y27" s="1020"/>
      <c r="Z27" s="1021"/>
      <c r="AA27" s="1020"/>
      <c r="AB27" s="1021"/>
      <c r="AC27" s="1021"/>
      <c r="AD27" s="1021"/>
      <c r="AE27" s="1021"/>
      <c r="AF27" s="1037"/>
      <c r="AG27" s="1032"/>
      <c r="AH27" s="1032"/>
      <c r="AI27" s="1032"/>
      <c r="AJ27" s="1032"/>
      <c r="AK27" s="1032"/>
      <c r="AL27" s="1033"/>
      <c r="AM27" s="987"/>
      <c r="AN27" s="988"/>
      <c r="AO27" s="988"/>
      <c r="AP27" s="988"/>
      <c r="AQ27" s="988"/>
      <c r="AR27" s="990"/>
      <c r="AS27" s="987"/>
      <c r="AT27" s="988"/>
      <c r="AU27" s="988"/>
      <c r="AV27" s="988"/>
      <c r="AW27" s="988"/>
      <c r="AX27" s="990"/>
      <c r="AY27" s="987"/>
      <c r="AZ27" s="988"/>
      <c r="BA27" s="988"/>
      <c r="BB27" s="988"/>
      <c r="BC27" s="988"/>
      <c r="BD27" s="990"/>
      <c r="BE27" s="987"/>
      <c r="BF27" s="988"/>
      <c r="BG27" s="988"/>
      <c r="BH27" s="988"/>
      <c r="BI27" s="988"/>
      <c r="BJ27" s="990"/>
      <c r="BK27" s="17"/>
      <c r="BL27" s="17"/>
      <c r="BM27" s="17"/>
    </row>
    <row r="28" spans="1:65" s="19" customFormat="1" ht="14.25" thickBot="1">
      <c r="A28" s="976">
        <v>1</v>
      </c>
      <c r="B28" s="977"/>
      <c r="C28" s="978">
        <v>2</v>
      </c>
      <c r="D28" s="979"/>
      <c r="E28" s="979"/>
      <c r="F28" s="979"/>
      <c r="G28" s="979"/>
      <c r="H28" s="979"/>
      <c r="I28" s="979"/>
      <c r="J28" s="979"/>
      <c r="K28" s="979"/>
      <c r="L28" s="979"/>
      <c r="M28" s="979"/>
      <c r="N28" s="979"/>
      <c r="O28" s="979"/>
      <c r="P28" s="979"/>
      <c r="Q28" s="979"/>
      <c r="R28" s="979"/>
      <c r="S28" s="979"/>
      <c r="T28" s="980"/>
      <c r="U28" s="978">
        <v>3</v>
      </c>
      <c r="V28" s="981"/>
      <c r="W28" s="979">
        <v>4</v>
      </c>
      <c r="X28" s="980"/>
      <c r="Y28" s="982">
        <v>5</v>
      </c>
      <c r="Z28" s="983"/>
      <c r="AA28" s="978">
        <v>6</v>
      </c>
      <c r="AB28" s="979"/>
      <c r="AC28" s="979"/>
      <c r="AD28" s="979"/>
      <c r="AE28" s="979"/>
      <c r="AF28" s="981"/>
      <c r="AG28" s="984">
        <v>7</v>
      </c>
      <c r="AH28" s="979"/>
      <c r="AI28" s="979"/>
      <c r="AJ28" s="979"/>
      <c r="AK28" s="979"/>
      <c r="AL28" s="980"/>
      <c r="AM28" s="975">
        <v>12</v>
      </c>
      <c r="AN28" s="973"/>
      <c r="AO28" s="973">
        <v>13</v>
      </c>
      <c r="AP28" s="973"/>
      <c r="AQ28" s="973">
        <v>14</v>
      </c>
      <c r="AR28" s="974"/>
      <c r="AS28" s="975">
        <v>15</v>
      </c>
      <c r="AT28" s="973"/>
      <c r="AU28" s="973">
        <v>16</v>
      </c>
      <c r="AV28" s="973"/>
      <c r="AW28" s="973">
        <v>17</v>
      </c>
      <c r="AX28" s="974"/>
      <c r="AY28" s="975">
        <v>18</v>
      </c>
      <c r="AZ28" s="973"/>
      <c r="BA28" s="973">
        <v>19</v>
      </c>
      <c r="BB28" s="973"/>
      <c r="BC28" s="973">
        <v>20</v>
      </c>
      <c r="BD28" s="974"/>
      <c r="BE28" s="975">
        <v>21</v>
      </c>
      <c r="BF28" s="973"/>
      <c r="BG28" s="973">
        <v>22</v>
      </c>
      <c r="BH28" s="973"/>
      <c r="BI28" s="973">
        <v>23</v>
      </c>
      <c r="BJ28" s="974"/>
      <c r="BK28" s="18"/>
      <c r="BL28" s="365"/>
      <c r="BM28" s="365"/>
    </row>
    <row r="29" spans="1:65" s="21" customFormat="1" ht="21.75" customHeight="1" thickBot="1">
      <c r="A29" s="916" t="s">
        <v>61</v>
      </c>
      <c r="B29" s="917"/>
      <c r="C29" s="100" t="s">
        <v>62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2"/>
      <c r="U29" s="103"/>
      <c r="V29" s="104"/>
      <c r="W29" s="508"/>
      <c r="X29" s="106"/>
      <c r="Y29" s="93">
        <f>AA29+AG29</f>
        <v>768</v>
      </c>
      <c r="Z29" s="94"/>
      <c r="AA29" s="107">
        <f>SUM(AA30:AF33)</f>
        <v>80</v>
      </c>
      <c r="AB29" s="96"/>
      <c r="AC29" s="96"/>
      <c r="AD29" s="96"/>
      <c r="AE29" s="96"/>
      <c r="AF29" s="117"/>
      <c r="AG29" s="274">
        <f>SUM(AG30:AL33)</f>
        <v>688</v>
      </c>
      <c r="AH29" s="275"/>
      <c r="AI29" s="275"/>
      <c r="AJ29" s="275"/>
      <c r="AK29" s="275"/>
      <c r="AL29" s="493"/>
      <c r="AM29" s="107">
        <f>AM30+AM31+AM33</f>
        <v>28</v>
      </c>
      <c r="AN29" s="117"/>
      <c r="AO29" s="274">
        <f>AO30+AO31+AO33</f>
        <v>6</v>
      </c>
      <c r="AP29" s="276"/>
      <c r="AQ29" s="826">
        <f>AQ30+AQ31+AQ33</f>
        <v>0</v>
      </c>
      <c r="AR29" s="827"/>
      <c r="AS29" s="107">
        <f>AS30+AS31+AS33</f>
        <v>40</v>
      </c>
      <c r="AT29" s="117"/>
      <c r="AU29" s="274">
        <f>AU30+AU31+AU33</f>
        <v>308</v>
      </c>
      <c r="AV29" s="276"/>
      <c r="AW29" s="826">
        <f>AW30+AW31+AW33</f>
        <v>3</v>
      </c>
      <c r="AX29" s="827"/>
      <c r="AY29" s="107">
        <f>AY30+AY31+AY33</f>
        <v>12</v>
      </c>
      <c r="AZ29" s="117"/>
      <c r="BA29" s="274">
        <f>BA30+BA31+BA33</f>
        <v>374</v>
      </c>
      <c r="BB29" s="276"/>
      <c r="BC29" s="826">
        <f>BC30+BC31+BC33</f>
        <v>17</v>
      </c>
      <c r="BD29" s="827"/>
      <c r="BE29" s="107">
        <f>BE30+BE31+BE33</f>
        <v>0</v>
      </c>
      <c r="BF29" s="117"/>
      <c r="BG29" s="274">
        <f>BG30+BG31+BG33</f>
        <v>0</v>
      </c>
      <c r="BH29" s="276"/>
      <c r="BI29" s="826">
        <f>BI30+BI31+BI33</f>
        <v>0</v>
      </c>
      <c r="BJ29" s="827"/>
      <c r="BK29" s="20"/>
      <c r="BL29" s="290"/>
      <c r="BM29" s="290"/>
    </row>
    <row r="30" spans="1:65" s="21" customFormat="1" ht="19.5">
      <c r="A30" s="970" t="s">
        <v>63</v>
      </c>
      <c r="B30" s="971"/>
      <c r="C30" s="610" t="s">
        <v>64</v>
      </c>
      <c r="D30" s="611"/>
      <c r="E30" s="611"/>
      <c r="F30" s="611"/>
      <c r="G30" s="611"/>
      <c r="H30" s="611"/>
      <c r="I30" s="611"/>
      <c r="J30" s="611"/>
      <c r="K30" s="611"/>
      <c r="L30" s="611"/>
      <c r="M30" s="611"/>
      <c r="N30" s="611"/>
      <c r="O30" s="611"/>
      <c r="P30" s="611"/>
      <c r="Q30" s="611"/>
      <c r="R30" s="611"/>
      <c r="S30" s="611"/>
      <c r="T30" s="612"/>
      <c r="U30" s="332">
        <v>2</v>
      </c>
      <c r="V30" s="333"/>
      <c r="W30" s="334"/>
      <c r="X30" s="334"/>
      <c r="Y30" s="188">
        <f>AG30+AA30</f>
        <v>240</v>
      </c>
      <c r="Z30" s="207"/>
      <c r="AA30" s="191">
        <f>AM30+AS30+AY30+BE30</f>
        <v>26</v>
      </c>
      <c r="AB30" s="192"/>
      <c r="AC30" s="192"/>
      <c r="AD30" s="192"/>
      <c r="AE30" s="192"/>
      <c r="AF30" s="193"/>
      <c r="AG30" s="194">
        <f>AO30+AU30+BA30+BG30</f>
        <v>214</v>
      </c>
      <c r="AH30" s="195"/>
      <c r="AI30" s="195"/>
      <c r="AJ30" s="195"/>
      <c r="AK30" s="195"/>
      <c r="AL30" s="535"/>
      <c r="AM30" s="191">
        <v>8</v>
      </c>
      <c r="AN30" s="193"/>
      <c r="AO30" s="194">
        <v>2</v>
      </c>
      <c r="AP30" s="196"/>
      <c r="AQ30" s="194"/>
      <c r="AR30" s="687"/>
      <c r="AS30" s="191">
        <v>14</v>
      </c>
      <c r="AT30" s="193"/>
      <c r="AU30" s="194">
        <v>70</v>
      </c>
      <c r="AV30" s="196"/>
      <c r="AW30" s="194"/>
      <c r="AX30" s="687">
        <v>78</v>
      </c>
      <c r="AY30" s="191">
        <v>4</v>
      </c>
      <c r="AZ30" s="193"/>
      <c r="BA30" s="194">
        <v>142</v>
      </c>
      <c r="BB30" s="196"/>
      <c r="BC30" s="194">
        <v>6</v>
      </c>
      <c r="BD30" s="687"/>
      <c r="BE30" s="191"/>
      <c r="BF30" s="193"/>
      <c r="BG30" s="194"/>
      <c r="BH30" s="196"/>
      <c r="BI30" s="194"/>
      <c r="BJ30" s="687"/>
      <c r="BK30" s="22"/>
      <c r="BL30" s="312"/>
      <c r="BM30" s="312"/>
    </row>
    <row r="31" spans="1:65" s="21" customFormat="1" ht="19.5">
      <c r="A31" s="958" t="s">
        <v>65</v>
      </c>
      <c r="B31" s="972"/>
      <c r="C31" s="315" t="s">
        <v>66</v>
      </c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7"/>
      <c r="U31" s="602">
        <v>2</v>
      </c>
      <c r="V31" s="604"/>
      <c r="W31" s="322"/>
      <c r="X31" s="323"/>
      <c r="Y31" s="240">
        <f>AG31+AA31</f>
        <v>420</v>
      </c>
      <c r="Z31" s="326"/>
      <c r="AA31" s="240">
        <f>AM31+AS31+AY31+BE31</f>
        <v>36</v>
      </c>
      <c r="AB31" s="241"/>
      <c r="AC31" s="241"/>
      <c r="AD31" s="241"/>
      <c r="AE31" s="241"/>
      <c r="AF31" s="242"/>
      <c r="AG31" s="243">
        <f>AO31+AU31+BA31+BG31</f>
        <v>384</v>
      </c>
      <c r="AH31" s="244"/>
      <c r="AI31" s="244"/>
      <c r="AJ31" s="244"/>
      <c r="AK31" s="244"/>
      <c r="AL31" s="606"/>
      <c r="AM31" s="240">
        <v>8</v>
      </c>
      <c r="AN31" s="242"/>
      <c r="AO31" s="243">
        <v>2</v>
      </c>
      <c r="AP31" s="245"/>
      <c r="AQ31" s="243"/>
      <c r="AR31" s="685"/>
      <c r="AS31" s="240">
        <v>20</v>
      </c>
      <c r="AT31" s="242"/>
      <c r="AU31" s="243">
        <v>150</v>
      </c>
      <c r="AV31" s="245"/>
      <c r="AW31" s="243"/>
      <c r="AX31" s="685">
        <v>180</v>
      </c>
      <c r="AY31" s="240">
        <v>8</v>
      </c>
      <c r="AZ31" s="242"/>
      <c r="BA31" s="243">
        <v>232</v>
      </c>
      <c r="BB31" s="245"/>
      <c r="BC31" s="243">
        <v>11</v>
      </c>
      <c r="BD31" s="685"/>
      <c r="BE31" s="240"/>
      <c r="BF31" s="242"/>
      <c r="BG31" s="243"/>
      <c r="BH31" s="245"/>
      <c r="BI31" s="243"/>
      <c r="BJ31" s="685"/>
      <c r="BK31" s="22"/>
      <c r="BL31" s="312"/>
      <c r="BM31" s="312"/>
    </row>
    <row r="32" spans="1:65" s="21" customFormat="1" ht="19.5">
      <c r="A32" s="934"/>
      <c r="B32" s="962"/>
      <c r="C32" s="264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6"/>
      <c r="U32" s="320"/>
      <c r="V32" s="321"/>
      <c r="W32" s="324"/>
      <c r="X32" s="325"/>
      <c r="Y32" s="184"/>
      <c r="Z32" s="181"/>
      <c r="AA32" s="184"/>
      <c r="AB32" s="180"/>
      <c r="AC32" s="180"/>
      <c r="AD32" s="180"/>
      <c r="AE32" s="180"/>
      <c r="AF32" s="185"/>
      <c r="AG32" s="246"/>
      <c r="AH32" s="247"/>
      <c r="AI32" s="247"/>
      <c r="AJ32" s="247"/>
      <c r="AK32" s="247"/>
      <c r="AL32" s="582"/>
      <c r="AM32" s="184"/>
      <c r="AN32" s="185"/>
      <c r="AO32" s="246"/>
      <c r="AP32" s="248"/>
      <c r="AQ32" s="246"/>
      <c r="AR32" s="686"/>
      <c r="AS32" s="184"/>
      <c r="AT32" s="185"/>
      <c r="AU32" s="246"/>
      <c r="AV32" s="248"/>
      <c r="AW32" s="246"/>
      <c r="AX32" s="686"/>
      <c r="AY32" s="184"/>
      <c r="AZ32" s="185"/>
      <c r="BA32" s="246"/>
      <c r="BB32" s="248"/>
      <c r="BC32" s="246"/>
      <c r="BD32" s="686"/>
      <c r="BE32" s="184"/>
      <c r="BF32" s="185"/>
      <c r="BG32" s="246"/>
      <c r="BH32" s="248"/>
      <c r="BI32" s="246"/>
      <c r="BJ32" s="686"/>
      <c r="BK32" s="22"/>
      <c r="BL32" s="312"/>
      <c r="BM32" s="312"/>
    </row>
    <row r="33" spans="1:65" s="21" customFormat="1" ht="20.25" thickBot="1">
      <c r="A33" s="970" t="s">
        <v>67</v>
      </c>
      <c r="B33" s="971"/>
      <c r="C33" s="597" t="s">
        <v>68</v>
      </c>
      <c r="D33" s="598"/>
      <c r="E33" s="598"/>
      <c r="F33" s="598"/>
      <c r="G33" s="598"/>
      <c r="H33" s="598"/>
      <c r="I33" s="598"/>
      <c r="J33" s="598"/>
      <c r="K33" s="598"/>
      <c r="L33" s="598"/>
      <c r="M33" s="598"/>
      <c r="N33" s="598"/>
      <c r="O33" s="598"/>
      <c r="P33" s="598"/>
      <c r="Q33" s="598">
        <v>4</v>
      </c>
      <c r="R33" s="598"/>
      <c r="S33" s="598"/>
      <c r="T33" s="599"/>
      <c r="U33" s="306"/>
      <c r="V33" s="307">
        <v>1</v>
      </c>
      <c r="W33" s="600">
        <v>1</v>
      </c>
      <c r="X33" s="600"/>
      <c r="Y33" s="291">
        <f>AG33+AA33</f>
        <v>108</v>
      </c>
      <c r="Z33" s="296"/>
      <c r="AA33" s="310">
        <f>AM33+AS33+AY33+BE33</f>
        <v>18</v>
      </c>
      <c r="AB33" s="297"/>
      <c r="AC33" s="297"/>
      <c r="AD33" s="297"/>
      <c r="AE33" s="297"/>
      <c r="AF33" s="311"/>
      <c r="AG33" s="298">
        <f>AO33+AU33+BA33+BG33</f>
        <v>90</v>
      </c>
      <c r="AH33" s="299"/>
      <c r="AI33" s="299"/>
      <c r="AJ33" s="299"/>
      <c r="AK33" s="299"/>
      <c r="AL33" s="556"/>
      <c r="AM33" s="310">
        <v>12</v>
      </c>
      <c r="AN33" s="311"/>
      <c r="AO33" s="298">
        <v>2</v>
      </c>
      <c r="AP33" s="300"/>
      <c r="AQ33" s="288"/>
      <c r="AR33" s="289"/>
      <c r="AS33" s="310">
        <v>6</v>
      </c>
      <c r="AT33" s="311"/>
      <c r="AU33" s="298">
        <v>88</v>
      </c>
      <c r="AV33" s="300"/>
      <c r="AW33" s="288">
        <v>3</v>
      </c>
      <c r="AX33" s="289"/>
      <c r="AY33" s="310"/>
      <c r="AZ33" s="311"/>
      <c r="BA33" s="298"/>
      <c r="BB33" s="300"/>
      <c r="BC33" s="288"/>
      <c r="BD33" s="289"/>
      <c r="BE33" s="310"/>
      <c r="BF33" s="311"/>
      <c r="BG33" s="298"/>
      <c r="BH33" s="300"/>
      <c r="BI33" s="288"/>
      <c r="BJ33" s="289"/>
      <c r="BK33" s="22"/>
      <c r="BL33" s="312"/>
      <c r="BM33" s="312"/>
    </row>
    <row r="34" spans="1:65" s="21" customFormat="1" ht="21.75" customHeight="1" thickBot="1">
      <c r="A34" s="916" t="s">
        <v>69</v>
      </c>
      <c r="B34" s="917"/>
      <c r="C34" s="100" t="s">
        <v>70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2"/>
      <c r="U34" s="589"/>
      <c r="V34" s="591"/>
      <c r="W34" s="590"/>
      <c r="X34" s="592"/>
      <c r="Y34" s="93">
        <f>AA34+AG34</f>
        <v>372</v>
      </c>
      <c r="Z34" s="94"/>
      <c r="AA34" s="107">
        <f>AA35+AA39</f>
        <v>44</v>
      </c>
      <c r="AB34" s="96"/>
      <c r="AC34" s="96"/>
      <c r="AD34" s="96"/>
      <c r="AE34" s="96"/>
      <c r="AF34" s="117"/>
      <c r="AG34" s="122">
        <f>AG35+AG39</f>
        <v>328</v>
      </c>
      <c r="AH34" s="96"/>
      <c r="AI34" s="96"/>
      <c r="AJ34" s="96"/>
      <c r="AK34" s="96"/>
      <c r="AL34" s="123"/>
      <c r="AM34" s="967">
        <f>AM35+AM39</f>
        <v>4</v>
      </c>
      <c r="AN34" s="283"/>
      <c r="AO34" s="287">
        <f>AO35+AO39</f>
        <v>2</v>
      </c>
      <c r="AP34" s="287"/>
      <c r="AQ34" s="914">
        <f>AQ35+AQ39</f>
        <v>0</v>
      </c>
      <c r="AR34" s="915"/>
      <c r="AS34" s="967">
        <f>AS35+AS39</f>
        <v>24</v>
      </c>
      <c r="AT34" s="283"/>
      <c r="AU34" s="287">
        <f>AU35+AU39</f>
        <v>160</v>
      </c>
      <c r="AV34" s="287"/>
      <c r="AW34" s="914">
        <f>AW35+AW39</f>
        <v>2</v>
      </c>
      <c r="AX34" s="915"/>
      <c r="AY34" s="967">
        <f>AY35+AY39</f>
        <v>16</v>
      </c>
      <c r="AZ34" s="283"/>
      <c r="BA34" s="287">
        <f>BA35+BA39</f>
        <v>130</v>
      </c>
      <c r="BB34" s="287"/>
      <c r="BC34" s="914">
        <f>BC35+BC39</f>
        <v>7</v>
      </c>
      <c r="BD34" s="915"/>
      <c r="BE34" s="967">
        <f>BE35+BE39</f>
        <v>0</v>
      </c>
      <c r="BF34" s="283"/>
      <c r="BG34" s="287">
        <f>BG35+BG39</f>
        <v>36</v>
      </c>
      <c r="BH34" s="287"/>
      <c r="BI34" s="914">
        <f>BI35+BI39</f>
        <v>1</v>
      </c>
      <c r="BJ34" s="915"/>
      <c r="BK34" s="20"/>
      <c r="BL34" s="290"/>
      <c r="BM34" s="290"/>
    </row>
    <row r="35" spans="1:65" s="21" customFormat="1" ht="21" customHeight="1" thickBot="1">
      <c r="A35" s="1189" t="s">
        <v>71</v>
      </c>
      <c r="B35" s="1190"/>
      <c r="C35" s="1130" t="s">
        <v>72</v>
      </c>
      <c r="D35" s="1131"/>
      <c r="E35" s="1131"/>
      <c r="F35" s="1131"/>
      <c r="G35" s="1131"/>
      <c r="H35" s="1131"/>
      <c r="I35" s="1131"/>
      <c r="J35" s="1131"/>
      <c r="K35" s="1131"/>
      <c r="L35" s="1131"/>
      <c r="M35" s="1131"/>
      <c r="N35" s="1131"/>
      <c r="O35" s="1131"/>
      <c r="P35" s="1131"/>
      <c r="Q35" s="1131">
        <v>9</v>
      </c>
      <c r="R35" s="1131"/>
      <c r="S35" s="1131"/>
      <c r="T35" s="1132"/>
      <c r="U35" s="1116"/>
      <c r="V35" s="1117"/>
      <c r="W35" s="1117"/>
      <c r="X35" s="1118"/>
      <c r="Y35" s="805">
        <f>AA35+AG35</f>
        <v>156</v>
      </c>
      <c r="Z35" s="806"/>
      <c r="AA35" s="694">
        <f>SUM(AA36:AF38)</f>
        <v>22</v>
      </c>
      <c r="AB35" s="699"/>
      <c r="AC35" s="699"/>
      <c r="AD35" s="699"/>
      <c r="AE35" s="699"/>
      <c r="AF35" s="695"/>
      <c r="AG35" s="696">
        <f>SUM(AG36:AL38)</f>
        <v>134</v>
      </c>
      <c r="AH35" s="1124"/>
      <c r="AI35" s="1124"/>
      <c r="AJ35" s="1124"/>
      <c r="AK35" s="1124"/>
      <c r="AL35" s="1125"/>
      <c r="AM35" s="1133">
        <f>SUM(AM36:AN38)</f>
        <v>4</v>
      </c>
      <c r="AN35" s="1204"/>
      <c r="AO35" s="711">
        <f>SUM(AO36:AP38)</f>
        <v>2</v>
      </c>
      <c r="AP35" s="695"/>
      <c r="AQ35" s="1202">
        <f>AQ36+AQ38</f>
        <v>0</v>
      </c>
      <c r="AR35" s="1203"/>
      <c r="AS35" s="1133">
        <f>SUM(AS36:AT38)</f>
        <v>14</v>
      </c>
      <c r="AT35" s="1204"/>
      <c r="AU35" s="711">
        <f>SUM(AU36:AV38)</f>
        <v>88</v>
      </c>
      <c r="AV35" s="695"/>
      <c r="AW35" s="1202">
        <f>AW36+AW38</f>
        <v>2</v>
      </c>
      <c r="AX35" s="1203"/>
      <c r="AY35" s="1133">
        <f>SUM(AY36:AZ38)</f>
        <v>4</v>
      </c>
      <c r="AZ35" s="1204"/>
      <c r="BA35" s="711">
        <f>SUM(BA36:BB38)</f>
        <v>44</v>
      </c>
      <c r="BB35" s="695"/>
      <c r="BC35" s="1202">
        <f>BC36+BC38</f>
        <v>2</v>
      </c>
      <c r="BD35" s="1203"/>
      <c r="BE35" s="1133">
        <f>SUM(BE36:BF38)</f>
        <v>0</v>
      </c>
      <c r="BF35" s="1204"/>
      <c r="BG35" s="711">
        <f>SUM(BG36:BH38)</f>
        <v>0</v>
      </c>
      <c r="BH35" s="695"/>
      <c r="BI35" s="1202">
        <f>BI36+BI38</f>
        <v>0</v>
      </c>
      <c r="BJ35" s="1203"/>
      <c r="BK35" s="23"/>
      <c r="BL35" s="197"/>
      <c r="BM35" s="197"/>
    </row>
    <row r="36" spans="1:65" s="21" customFormat="1" ht="19.5">
      <c r="A36" s="1198" t="s">
        <v>73</v>
      </c>
      <c r="B36" s="1199"/>
      <c r="C36" s="261" t="s">
        <v>74</v>
      </c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3"/>
      <c r="U36" s="788"/>
      <c r="V36" s="789"/>
      <c r="W36" s="1162">
        <v>1</v>
      </c>
      <c r="X36" s="793"/>
      <c r="Y36" s="249">
        <f>AA36+AG36</f>
        <v>84</v>
      </c>
      <c r="Z36" s="271"/>
      <c r="AA36" s="240">
        <f>AM36+AS36+AY36+BE36</f>
        <v>14</v>
      </c>
      <c r="AB36" s="241"/>
      <c r="AC36" s="241"/>
      <c r="AD36" s="241"/>
      <c r="AE36" s="241"/>
      <c r="AF36" s="242"/>
      <c r="AG36" s="243">
        <f>AO36+AU36+BA36+BG36</f>
        <v>70</v>
      </c>
      <c r="AH36" s="244"/>
      <c r="AI36" s="244"/>
      <c r="AJ36" s="244"/>
      <c r="AK36" s="244"/>
      <c r="AL36" s="685"/>
      <c r="AM36" s="249">
        <v>4</v>
      </c>
      <c r="AN36" s="251"/>
      <c r="AO36" s="252">
        <v>2</v>
      </c>
      <c r="AP36" s="254"/>
      <c r="AQ36" s="252"/>
      <c r="AR36" s="783"/>
      <c r="AS36" s="249">
        <v>10</v>
      </c>
      <c r="AT36" s="251"/>
      <c r="AU36" s="252">
        <v>68</v>
      </c>
      <c r="AV36" s="254"/>
      <c r="AW36" s="255">
        <v>2</v>
      </c>
      <c r="AX36" s="256"/>
      <c r="AY36" s="249"/>
      <c r="AZ36" s="251"/>
      <c r="BA36" s="252"/>
      <c r="BB36" s="254"/>
      <c r="BC36" s="252"/>
      <c r="BD36" s="783"/>
      <c r="BE36" s="249"/>
      <c r="BF36" s="251"/>
      <c r="BG36" s="252"/>
      <c r="BH36" s="254"/>
      <c r="BI36" s="252"/>
      <c r="BJ36" s="783"/>
      <c r="BK36" s="23"/>
      <c r="BL36" s="197"/>
      <c r="BM36" s="197"/>
    </row>
    <row r="37" spans="1:65" s="21" customFormat="1" ht="19.5">
      <c r="A37" s="1200"/>
      <c r="B37" s="1201"/>
      <c r="C37" s="264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6"/>
      <c r="U37" s="790"/>
      <c r="V37" s="791"/>
      <c r="W37" s="1163"/>
      <c r="X37" s="795"/>
      <c r="Y37" s="184"/>
      <c r="Z37" s="181"/>
      <c r="AA37" s="184"/>
      <c r="AB37" s="180"/>
      <c r="AC37" s="180"/>
      <c r="AD37" s="180"/>
      <c r="AE37" s="180"/>
      <c r="AF37" s="185"/>
      <c r="AG37" s="246"/>
      <c r="AH37" s="247"/>
      <c r="AI37" s="247"/>
      <c r="AJ37" s="247"/>
      <c r="AK37" s="247"/>
      <c r="AL37" s="686"/>
      <c r="AM37" s="184"/>
      <c r="AN37" s="185"/>
      <c r="AO37" s="246"/>
      <c r="AP37" s="248"/>
      <c r="AQ37" s="246"/>
      <c r="AR37" s="686"/>
      <c r="AS37" s="184"/>
      <c r="AT37" s="185"/>
      <c r="AU37" s="246"/>
      <c r="AV37" s="248"/>
      <c r="AW37" s="238"/>
      <c r="AX37" s="239"/>
      <c r="AY37" s="184"/>
      <c r="AZ37" s="185"/>
      <c r="BA37" s="246"/>
      <c r="BB37" s="248"/>
      <c r="BC37" s="246"/>
      <c r="BD37" s="686"/>
      <c r="BE37" s="184"/>
      <c r="BF37" s="185"/>
      <c r="BG37" s="246"/>
      <c r="BH37" s="248"/>
      <c r="BI37" s="246"/>
      <c r="BJ37" s="686"/>
      <c r="BK37" s="23"/>
      <c r="BL37" s="197"/>
      <c r="BM37" s="197"/>
    </row>
    <row r="38" spans="1:65" s="21" customFormat="1" ht="21" thickBot="1">
      <c r="A38" s="1196" t="s">
        <v>75</v>
      </c>
      <c r="B38" s="1197"/>
      <c r="C38" s="1140" t="s">
        <v>172</v>
      </c>
      <c r="D38" s="1141"/>
      <c r="E38" s="1141"/>
      <c r="F38" s="1141"/>
      <c r="G38" s="1141"/>
      <c r="H38" s="1141"/>
      <c r="I38" s="1141"/>
      <c r="J38" s="1141"/>
      <c r="K38" s="1141"/>
      <c r="L38" s="1141"/>
      <c r="M38" s="1141"/>
      <c r="N38" s="1141"/>
      <c r="O38" s="1141"/>
      <c r="P38" s="1141"/>
      <c r="Q38" s="1141"/>
      <c r="R38" s="1141"/>
      <c r="S38" s="1141"/>
      <c r="T38" s="1142"/>
      <c r="U38" s="1143"/>
      <c r="V38" s="1144"/>
      <c r="W38" s="1144">
        <v>2</v>
      </c>
      <c r="X38" s="1145"/>
      <c r="Y38" s="291">
        <f>AG38+AA38</f>
        <v>72</v>
      </c>
      <c r="Z38" s="296"/>
      <c r="AA38" s="310">
        <f>AM38+AS38+AY38+BE38</f>
        <v>8</v>
      </c>
      <c r="AB38" s="297"/>
      <c r="AC38" s="297"/>
      <c r="AD38" s="297"/>
      <c r="AE38" s="297"/>
      <c r="AF38" s="311"/>
      <c r="AG38" s="298">
        <f>AO38+AU38+BA38+BG38</f>
        <v>64</v>
      </c>
      <c r="AH38" s="299"/>
      <c r="AI38" s="299"/>
      <c r="AJ38" s="299"/>
      <c r="AK38" s="299"/>
      <c r="AL38" s="556"/>
      <c r="AM38" s="233"/>
      <c r="AN38" s="234"/>
      <c r="AO38" s="224"/>
      <c r="AP38" s="226"/>
      <c r="AQ38" s="220"/>
      <c r="AR38" s="221"/>
      <c r="AS38" s="233">
        <v>4</v>
      </c>
      <c r="AT38" s="234"/>
      <c r="AU38" s="224">
        <v>20</v>
      </c>
      <c r="AV38" s="226"/>
      <c r="AW38" s="220"/>
      <c r="AX38" s="221"/>
      <c r="AY38" s="233">
        <v>4</v>
      </c>
      <c r="AZ38" s="234"/>
      <c r="BA38" s="224">
        <v>44</v>
      </c>
      <c r="BB38" s="226"/>
      <c r="BC38" s="220">
        <v>2</v>
      </c>
      <c r="BD38" s="221"/>
      <c r="BE38" s="1191"/>
      <c r="BF38" s="1192"/>
      <c r="BG38" s="1193"/>
      <c r="BH38" s="1193"/>
      <c r="BI38" s="1194"/>
      <c r="BJ38" s="1195"/>
      <c r="BK38" s="23"/>
      <c r="BL38" s="197"/>
      <c r="BM38" s="197"/>
    </row>
    <row r="39" spans="1:65" s="21" customFormat="1" ht="21" customHeight="1" thickBot="1">
      <c r="A39" s="1189" t="s">
        <v>79</v>
      </c>
      <c r="B39" s="1190"/>
      <c r="C39" s="1130" t="s">
        <v>80</v>
      </c>
      <c r="D39" s="1131"/>
      <c r="E39" s="1131"/>
      <c r="F39" s="1131"/>
      <c r="G39" s="1131"/>
      <c r="H39" s="1131"/>
      <c r="I39" s="1131"/>
      <c r="J39" s="1131"/>
      <c r="K39" s="1131"/>
      <c r="L39" s="1131"/>
      <c r="M39" s="1131"/>
      <c r="N39" s="1131"/>
      <c r="O39" s="1131"/>
      <c r="P39" s="1131"/>
      <c r="Q39" s="1131">
        <v>9</v>
      </c>
      <c r="R39" s="1131"/>
      <c r="S39" s="1131"/>
      <c r="T39" s="1132"/>
      <c r="U39" s="1116"/>
      <c r="V39" s="1117"/>
      <c r="W39" s="1117"/>
      <c r="X39" s="1118"/>
      <c r="Y39" s="694">
        <f>AG39+AA39</f>
        <v>216</v>
      </c>
      <c r="Z39" s="712"/>
      <c r="AA39" s="694">
        <f>SUM(AA40:AF40)</f>
        <v>22</v>
      </c>
      <c r="AB39" s="699"/>
      <c r="AC39" s="699" t="e">
        <f>#REF!+AC40</f>
        <v>#REF!</v>
      </c>
      <c r="AD39" s="699"/>
      <c r="AE39" s="699" t="e">
        <f>#REF!+AE40</f>
        <v>#REF!</v>
      </c>
      <c r="AF39" s="695"/>
      <c r="AG39" s="696">
        <f>SUM(AG40:AL40)</f>
        <v>194</v>
      </c>
      <c r="AH39" s="1124"/>
      <c r="AI39" s="1124" t="e">
        <f>#REF!+AI40</f>
        <v>#REF!</v>
      </c>
      <c r="AJ39" s="1124"/>
      <c r="AK39" s="1124" t="e">
        <f>#REF!+AK40</f>
        <v>#REF!</v>
      </c>
      <c r="AL39" s="1125"/>
      <c r="AM39" s="694">
        <f>SUM(AM40:AN40)</f>
        <v>0</v>
      </c>
      <c r="AN39" s="699"/>
      <c r="AO39" s="711">
        <f>SUM(AO40:AP40)</f>
        <v>0</v>
      </c>
      <c r="AP39" s="695"/>
      <c r="AQ39" s="1123">
        <f>SUM(AQ40:AR40)</f>
        <v>0</v>
      </c>
      <c r="AR39" s="1188"/>
      <c r="AS39" s="694">
        <f>SUM(AS40:AT40)</f>
        <v>10</v>
      </c>
      <c r="AT39" s="699"/>
      <c r="AU39" s="711">
        <f>SUM(AU40:AV40)</f>
        <v>72</v>
      </c>
      <c r="AV39" s="695"/>
      <c r="AW39" s="1123">
        <f>SUM(AW40:AX40)</f>
        <v>0</v>
      </c>
      <c r="AX39" s="1188"/>
      <c r="AY39" s="694">
        <f>SUM(AY40:AZ40)</f>
        <v>12</v>
      </c>
      <c r="AZ39" s="699"/>
      <c r="BA39" s="711">
        <f>SUM(BA40:BB40)</f>
        <v>86</v>
      </c>
      <c r="BB39" s="695"/>
      <c r="BC39" s="1123">
        <f>SUM(BC40:BD40)</f>
        <v>5</v>
      </c>
      <c r="BD39" s="1188"/>
      <c r="BE39" s="694">
        <f>SUM(BE40:BF40)</f>
        <v>0</v>
      </c>
      <c r="BF39" s="699"/>
      <c r="BG39" s="711">
        <f>SUM(BG40:BH40)</f>
        <v>36</v>
      </c>
      <c r="BH39" s="695"/>
      <c r="BI39" s="1123">
        <f>SUM(BI40:BJ40)</f>
        <v>1</v>
      </c>
      <c r="BJ39" s="1126"/>
      <c r="BK39" s="23"/>
      <c r="BL39" s="197"/>
      <c r="BM39" s="197"/>
    </row>
    <row r="40" spans="1:65" s="21" customFormat="1" ht="43.5" customHeight="1" thickBot="1">
      <c r="A40" s="1185" t="s">
        <v>81</v>
      </c>
      <c r="B40" s="1186"/>
      <c r="C40" s="1113" t="s">
        <v>171</v>
      </c>
      <c r="D40" s="1114"/>
      <c r="E40" s="1114"/>
      <c r="F40" s="1114"/>
      <c r="G40" s="1114"/>
      <c r="H40" s="1114"/>
      <c r="I40" s="1114"/>
      <c r="J40" s="1114"/>
      <c r="K40" s="1114"/>
      <c r="L40" s="1114"/>
      <c r="M40" s="1114"/>
      <c r="N40" s="1114"/>
      <c r="O40" s="1114"/>
      <c r="P40" s="1114"/>
      <c r="Q40" s="1114"/>
      <c r="R40" s="1114"/>
      <c r="S40" s="1114"/>
      <c r="T40" s="1115"/>
      <c r="U40" s="790">
        <v>3</v>
      </c>
      <c r="V40" s="791"/>
      <c r="W40" s="794">
        <v>2</v>
      </c>
      <c r="X40" s="795"/>
      <c r="Y40" s="182">
        <f>AG40+AA40</f>
        <v>216</v>
      </c>
      <c r="Z40" s="1187"/>
      <c r="AA40" s="184">
        <f>AM40+AS40+AY40+BE40</f>
        <v>22</v>
      </c>
      <c r="AB40" s="180"/>
      <c r="AC40" s="180"/>
      <c r="AD40" s="180"/>
      <c r="AE40" s="180"/>
      <c r="AF40" s="185"/>
      <c r="AG40" s="246">
        <f>AO40+AU40+BA40+BG40</f>
        <v>194</v>
      </c>
      <c r="AH40" s="247"/>
      <c r="AI40" s="247"/>
      <c r="AJ40" s="247"/>
      <c r="AK40" s="247"/>
      <c r="AL40" s="686"/>
      <c r="AM40" s="184"/>
      <c r="AN40" s="185"/>
      <c r="AO40" s="246"/>
      <c r="AP40" s="248"/>
      <c r="AQ40" s="717"/>
      <c r="AR40" s="718"/>
      <c r="AS40" s="1181">
        <v>10</v>
      </c>
      <c r="AT40" s="1182"/>
      <c r="AU40" s="189">
        <v>72</v>
      </c>
      <c r="AV40" s="189"/>
      <c r="AW40" s="1183"/>
      <c r="AX40" s="1184"/>
      <c r="AY40" s="1181">
        <v>12</v>
      </c>
      <c r="AZ40" s="1182"/>
      <c r="BA40" s="189">
        <v>86</v>
      </c>
      <c r="BB40" s="189"/>
      <c r="BC40" s="1183">
        <v>5</v>
      </c>
      <c r="BD40" s="1184"/>
      <c r="BE40" s="1181"/>
      <c r="BF40" s="1182"/>
      <c r="BG40" s="189">
        <v>36</v>
      </c>
      <c r="BH40" s="189"/>
      <c r="BI40" s="1183">
        <v>1</v>
      </c>
      <c r="BJ40" s="1184"/>
      <c r="BK40" s="23"/>
      <c r="BL40" s="197"/>
      <c r="BM40" s="197"/>
    </row>
    <row r="41" spans="1:65" s="21" customFormat="1" ht="21.75" customHeight="1" thickBot="1">
      <c r="A41" s="916" t="s">
        <v>98</v>
      </c>
      <c r="B41" s="1180"/>
      <c r="C41" s="100" t="s">
        <v>140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2"/>
      <c r="U41" s="502"/>
      <c r="V41" s="504"/>
      <c r="W41" s="120"/>
      <c r="X41" s="121"/>
      <c r="Y41" s="107">
        <f>AG41</f>
        <v>750</v>
      </c>
      <c r="Z41" s="123"/>
      <c r="AA41" s="107"/>
      <c r="AB41" s="96"/>
      <c r="AC41" s="96"/>
      <c r="AD41" s="96"/>
      <c r="AE41" s="96"/>
      <c r="AF41" s="117"/>
      <c r="AG41" s="274">
        <f>AO41+AU41+BA41+BG41</f>
        <v>750</v>
      </c>
      <c r="AH41" s="275"/>
      <c r="AI41" s="275"/>
      <c r="AJ41" s="275"/>
      <c r="AK41" s="275"/>
      <c r="AL41" s="493"/>
      <c r="AM41" s="107"/>
      <c r="AN41" s="117"/>
      <c r="AO41" s="274">
        <v>68</v>
      </c>
      <c r="AP41" s="276"/>
      <c r="AQ41" s="826"/>
      <c r="AR41" s="827"/>
      <c r="AS41" s="107"/>
      <c r="AT41" s="117"/>
      <c r="AU41" s="274">
        <v>202</v>
      </c>
      <c r="AV41" s="276"/>
      <c r="AW41" s="826"/>
      <c r="AX41" s="827"/>
      <c r="AY41" s="107"/>
      <c r="AZ41" s="117"/>
      <c r="BA41" s="274">
        <v>222</v>
      </c>
      <c r="BB41" s="276"/>
      <c r="BC41" s="826"/>
      <c r="BD41" s="827"/>
      <c r="BE41" s="107"/>
      <c r="BF41" s="117"/>
      <c r="BG41" s="274">
        <v>258</v>
      </c>
      <c r="BH41" s="276"/>
      <c r="BI41" s="826">
        <v>19.5</v>
      </c>
      <c r="BJ41" s="827"/>
      <c r="BK41" s="50"/>
      <c r="BL41" s="112"/>
      <c r="BM41" s="112"/>
    </row>
    <row r="42" spans="1:65" s="21" customFormat="1" ht="21" customHeight="1" thickBot="1">
      <c r="A42" s="916" t="s">
        <v>101</v>
      </c>
      <c r="B42" s="1180"/>
      <c r="C42" s="100" t="s">
        <v>26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2"/>
      <c r="U42" s="502"/>
      <c r="V42" s="504">
        <v>3</v>
      </c>
      <c r="W42" s="120"/>
      <c r="X42" s="121"/>
      <c r="Y42" s="107">
        <f>AK42</f>
        <v>108</v>
      </c>
      <c r="Z42" s="123"/>
      <c r="AA42" s="107"/>
      <c r="AB42" s="96"/>
      <c r="AC42" s="96"/>
      <c r="AD42" s="96"/>
      <c r="AE42" s="96"/>
      <c r="AF42" s="117"/>
      <c r="AG42" s="274">
        <f>BG42</f>
        <v>108</v>
      </c>
      <c r="AH42" s="275"/>
      <c r="AI42" s="275"/>
      <c r="AJ42" s="275"/>
      <c r="AK42" s="275">
        <f>BG42</f>
        <v>108</v>
      </c>
      <c r="AL42" s="493"/>
      <c r="AM42" s="1172"/>
      <c r="AN42" s="1173"/>
      <c r="AO42" s="1174"/>
      <c r="AP42" s="1175"/>
      <c r="AQ42" s="1174"/>
      <c r="AR42" s="1176"/>
      <c r="AS42" s="1172"/>
      <c r="AT42" s="1173"/>
      <c r="AU42" s="1174"/>
      <c r="AV42" s="1175"/>
      <c r="AW42" s="1174"/>
      <c r="AX42" s="1176"/>
      <c r="AY42" s="1172"/>
      <c r="AZ42" s="1173"/>
      <c r="BA42" s="1174"/>
      <c r="BB42" s="1175"/>
      <c r="BC42" s="1174"/>
      <c r="BD42" s="1176">
        <v>3</v>
      </c>
      <c r="BE42" s="1172"/>
      <c r="BF42" s="1173"/>
      <c r="BG42" s="1177">
        <v>108</v>
      </c>
      <c r="BH42" s="1178"/>
      <c r="BI42" s="1179">
        <v>3</v>
      </c>
      <c r="BJ42" s="808"/>
      <c r="BK42" s="50"/>
      <c r="BL42" s="112"/>
      <c r="BM42" s="112"/>
    </row>
    <row r="43" spans="1:65" s="21" customFormat="1" ht="21" customHeight="1" thickBot="1">
      <c r="A43" s="916" t="s">
        <v>102</v>
      </c>
      <c r="B43" s="1180"/>
      <c r="C43" s="100" t="s">
        <v>41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2"/>
      <c r="U43" s="502"/>
      <c r="V43" s="504"/>
      <c r="W43" s="120"/>
      <c r="X43" s="121"/>
      <c r="Y43" s="107">
        <f>AK43</f>
        <v>270</v>
      </c>
      <c r="Z43" s="123"/>
      <c r="AA43" s="107"/>
      <c r="AB43" s="96"/>
      <c r="AC43" s="96"/>
      <c r="AD43" s="96"/>
      <c r="AE43" s="96"/>
      <c r="AF43" s="117"/>
      <c r="AG43" s="274">
        <f>BG43</f>
        <v>270</v>
      </c>
      <c r="AH43" s="275"/>
      <c r="AI43" s="275"/>
      <c r="AJ43" s="275"/>
      <c r="AK43" s="275">
        <f>BG43</f>
        <v>270</v>
      </c>
      <c r="AL43" s="493"/>
      <c r="AM43" s="1172"/>
      <c r="AN43" s="1173"/>
      <c r="AO43" s="1174"/>
      <c r="AP43" s="1175"/>
      <c r="AQ43" s="1174"/>
      <c r="AR43" s="1176"/>
      <c r="AS43" s="1172"/>
      <c r="AT43" s="1173"/>
      <c r="AU43" s="1174"/>
      <c r="AV43" s="1175"/>
      <c r="AW43" s="1174"/>
      <c r="AX43" s="1176"/>
      <c r="AY43" s="1172"/>
      <c r="AZ43" s="1173"/>
      <c r="BA43" s="1174"/>
      <c r="BB43" s="1175"/>
      <c r="BC43" s="1174"/>
      <c r="BD43" s="1176">
        <v>7.5</v>
      </c>
      <c r="BE43" s="1172"/>
      <c r="BF43" s="1173"/>
      <c r="BG43" s="1177">
        <v>270</v>
      </c>
      <c r="BH43" s="1178"/>
      <c r="BI43" s="1179">
        <v>7.5</v>
      </c>
      <c r="BJ43" s="808"/>
      <c r="BK43" s="50"/>
      <c r="BL43" s="112"/>
      <c r="BM43" s="112"/>
    </row>
    <row r="44" spans="1:65" s="16" customFormat="1" ht="4.5" customHeight="1" thickBo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2"/>
      <c r="Z44" s="52"/>
      <c r="AA44" s="52"/>
      <c r="AB44" s="52"/>
      <c r="AC44" s="52"/>
      <c r="AD44" s="52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4"/>
      <c r="BF44" s="54"/>
      <c r="BG44" s="54"/>
      <c r="BH44" s="54"/>
      <c r="BI44" s="54"/>
      <c r="BJ44" s="54"/>
      <c r="BK44" s="55"/>
      <c r="BL44" s="55"/>
      <c r="BM44" s="55"/>
    </row>
    <row r="45" spans="1:81" s="31" customFormat="1" ht="21" customHeight="1" thickBot="1">
      <c r="A45" s="907"/>
      <c r="B45" s="908"/>
      <c r="C45" s="100" t="s">
        <v>48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502"/>
      <c r="V45" s="504"/>
      <c r="W45" s="503"/>
      <c r="X45" s="121"/>
      <c r="Y45" s="93">
        <f>Y29+Y34+Y41+Y42+Y43</f>
        <v>2268</v>
      </c>
      <c r="Z45" s="505"/>
      <c r="AA45" s="107">
        <f>SUM(AA29,AA34)</f>
        <v>124</v>
      </c>
      <c r="AB45" s="96"/>
      <c r="AC45" s="96"/>
      <c r="AD45" s="96"/>
      <c r="AE45" s="96"/>
      <c r="AF45" s="117"/>
      <c r="AG45" s="274">
        <f>SUM(AG29,AG34,AG41,AG42,AG43)</f>
        <v>2144</v>
      </c>
      <c r="AH45" s="275"/>
      <c r="AI45" s="275"/>
      <c r="AJ45" s="275"/>
      <c r="AK45" s="275"/>
      <c r="AL45" s="493"/>
      <c r="AM45" s="904">
        <f>AM29+AM34+AM41+AM42+AM43</f>
        <v>32</v>
      </c>
      <c r="AN45" s="95"/>
      <c r="AO45" s="94">
        <f>AO29+AO34+AO41+AO42+AO43</f>
        <v>76</v>
      </c>
      <c r="AP45" s="94"/>
      <c r="AQ45" s="905">
        <f>AQ29+AQ34+AQ41+AQ42+AQ43</f>
        <v>0</v>
      </c>
      <c r="AR45" s="906"/>
      <c r="AS45" s="904">
        <f>AS29+AS34+AS41+AS42+AS43</f>
        <v>64</v>
      </c>
      <c r="AT45" s="95"/>
      <c r="AU45" s="94">
        <f>AU29+AU34+AU41+AU42+AU43</f>
        <v>670</v>
      </c>
      <c r="AV45" s="94"/>
      <c r="AW45" s="905">
        <f>AW29+AW34+AW41+AW42+AW43</f>
        <v>5</v>
      </c>
      <c r="AX45" s="906"/>
      <c r="AY45" s="904">
        <f>AY29+AY34+AY41+AY42+AY43</f>
        <v>28</v>
      </c>
      <c r="AZ45" s="95"/>
      <c r="BA45" s="94">
        <f>BA29+BA34+BA41+BA42+BA43</f>
        <v>726</v>
      </c>
      <c r="BB45" s="94"/>
      <c r="BC45" s="905">
        <f>BC29+BC34+BC41+BC42+BC43</f>
        <v>24</v>
      </c>
      <c r="BD45" s="906"/>
      <c r="BE45" s="904">
        <f>BE29+BE34+BE41+BE42+BE43</f>
        <v>0</v>
      </c>
      <c r="BF45" s="95"/>
      <c r="BG45" s="94">
        <f>BG29+BG34+BG41+BG42+BG43</f>
        <v>672</v>
      </c>
      <c r="BH45" s="94"/>
      <c r="BI45" s="905">
        <f>BI29+BI34+BI41+BI42+BI43</f>
        <v>31</v>
      </c>
      <c r="BJ45" s="906"/>
      <c r="BK45" s="20"/>
      <c r="BL45" s="114"/>
      <c r="BM45" s="114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</row>
    <row r="46" spans="1:81" s="31" customFormat="1" ht="5.2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3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4"/>
      <c r="AD46" s="34"/>
      <c r="AE46" s="33"/>
      <c r="AF46" s="33"/>
      <c r="AG46" s="33"/>
      <c r="AH46" s="33"/>
      <c r="AI46" s="33"/>
      <c r="AJ46" s="33"/>
      <c r="AK46" s="32"/>
      <c r="AL46" s="33"/>
      <c r="AM46" s="33"/>
      <c r="AN46" s="33"/>
      <c r="AO46" s="33"/>
      <c r="AP46" s="33"/>
      <c r="AQ46" s="32"/>
      <c r="AR46" s="33"/>
      <c r="AS46" s="33"/>
      <c r="AT46" s="33"/>
      <c r="AU46" s="33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80"/>
      <c r="BL46" s="80"/>
      <c r="BM46" s="80"/>
      <c r="BN46" s="57"/>
      <c r="BO46" s="89"/>
      <c r="BP46" s="8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</row>
    <row r="47" spans="1:81" s="31" customFormat="1" ht="16.5" customHeight="1">
      <c r="A47" s="1171" t="s">
        <v>170</v>
      </c>
      <c r="B47" s="1171"/>
      <c r="C47" s="1171"/>
      <c r="D47" s="1171"/>
      <c r="E47" s="1171"/>
      <c r="F47" s="1171"/>
      <c r="G47" s="1171"/>
      <c r="H47" s="1171"/>
      <c r="I47" s="1171"/>
      <c r="J47" s="1171"/>
      <c r="K47" s="1171"/>
      <c r="L47" s="1171"/>
      <c r="M47" s="1171"/>
      <c r="N47" s="1171"/>
      <c r="O47" s="1171"/>
      <c r="P47" s="1171"/>
      <c r="Q47" s="1171"/>
      <c r="R47" s="1171"/>
      <c r="S47" s="1171"/>
      <c r="T47" s="1171"/>
      <c r="U47" s="1171"/>
      <c r="V47" s="1171"/>
      <c r="W47" s="1171"/>
      <c r="X47" s="1171"/>
      <c r="Y47" s="1171"/>
      <c r="Z47" s="1171"/>
      <c r="AA47" s="1171"/>
      <c r="AB47" s="1171"/>
      <c r="AC47" s="1171"/>
      <c r="AD47" s="1171"/>
      <c r="AE47" s="1171"/>
      <c r="AF47" s="1171"/>
      <c r="AG47" s="1171"/>
      <c r="AH47" s="1171"/>
      <c r="AI47" s="1171"/>
      <c r="AJ47" s="1171"/>
      <c r="AK47" s="1171"/>
      <c r="AL47" s="1171"/>
      <c r="AM47" s="1171"/>
      <c r="AN47" s="1171"/>
      <c r="AO47" s="1171"/>
      <c r="AP47" s="1171"/>
      <c r="AQ47" s="1171"/>
      <c r="AR47" s="1171"/>
      <c r="AS47" s="1171"/>
      <c r="AT47" s="1171"/>
      <c r="AU47" s="1171"/>
      <c r="AV47" s="1171"/>
      <c r="AW47" s="1171"/>
      <c r="AX47" s="1171"/>
      <c r="AY47" s="1171"/>
      <c r="AZ47" s="1171"/>
      <c r="BA47" s="1171"/>
      <c r="BB47" s="1171"/>
      <c r="BC47" s="1171"/>
      <c r="BD47" s="1171"/>
      <c r="BE47" s="1171"/>
      <c r="BF47" s="1171"/>
      <c r="BG47" s="1171"/>
      <c r="BH47" s="1171"/>
      <c r="BI47" s="57"/>
      <c r="BJ47" s="89"/>
      <c r="BK47" s="8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</row>
    <row r="48" spans="1:81" s="13" customFormat="1" ht="18.75" customHeight="1">
      <c r="A48" s="13" t="s">
        <v>104</v>
      </c>
      <c r="K48" s="13" t="s">
        <v>105</v>
      </c>
      <c r="T48" s="13" t="s">
        <v>106</v>
      </c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</row>
    <row r="49" s="13" customFormat="1" ht="7.5" customHeight="1"/>
    <row r="50" spans="1:64" s="38" customFormat="1" ht="18">
      <c r="A50" s="91" t="s">
        <v>169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13" t="s">
        <v>168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</row>
    <row r="51" spans="1:63" s="38" customFormat="1" ht="18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</row>
    <row r="52" spans="1:64" s="38" customFormat="1" ht="18.75" customHeight="1">
      <c r="A52" s="1094" t="s">
        <v>167</v>
      </c>
      <c r="B52" s="1094"/>
      <c r="C52" s="1094"/>
      <c r="D52" s="1094"/>
      <c r="E52" s="1094"/>
      <c r="F52" s="1094"/>
      <c r="G52" s="1094"/>
      <c r="H52" s="1094"/>
      <c r="I52" s="1094"/>
      <c r="J52" s="1094"/>
      <c r="K52" s="1094"/>
      <c r="L52" s="1094"/>
      <c r="M52" s="1094"/>
      <c r="N52" s="1094"/>
      <c r="O52" s="1094"/>
      <c r="P52" s="1094"/>
      <c r="Q52" s="1094"/>
      <c r="R52" s="1094"/>
      <c r="S52" s="1094"/>
      <c r="T52" s="1094"/>
      <c r="U52" s="1094"/>
      <c r="V52" s="1094"/>
      <c r="W52" s="1094"/>
      <c r="X52" s="1094"/>
      <c r="Y52" s="1094"/>
      <c r="Z52" s="1094"/>
      <c r="AA52" s="1094"/>
      <c r="AB52" s="1094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</row>
    <row r="53" spans="1:63" s="38" customFormat="1" ht="7.5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13"/>
      <c r="V53" s="76"/>
      <c r="W53" s="76"/>
      <c r="Y53" s="13"/>
      <c r="Z53" s="13"/>
      <c r="AB53" s="13"/>
      <c r="AC53" s="13"/>
      <c r="AD53" s="13"/>
      <c r="AE53" s="13"/>
      <c r="AF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</row>
    <row r="54" s="13" customFormat="1" ht="6.75" customHeight="1"/>
    <row r="55" spans="1:63" s="16" customFormat="1" ht="13.5" customHeight="1">
      <c r="A55" s="36" t="s">
        <v>111</v>
      </c>
      <c r="B55" s="36"/>
      <c r="C55" s="30"/>
      <c r="D55" s="30"/>
      <c r="E55" s="30"/>
      <c r="F55" s="30"/>
      <c r="G55" s="30"/>
      <c r="H55" s="30"/>
      <c r="I55" s="30"/>
      <c r="J55" s="30"/>
      <c r="K55" s="30"/>
      <c r="L55" s="36" t="s">
        <v>112</v>
      </c>
      <c r="M55" s="30"/>
      <c r="N55" s="30"/>
      <c r="O55" s="30"/>
      <c r="P55" s="30"/>
      <c r="Q55" s="30"/>
      <c r="R55" s="30"/>
      <c r="S55" s="30"/>
      <c r="T55" s="30"/>
      <c r="U55" s="30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</row>
    <row r="56" spans="1:63" s="16" customFormat="1" ht="15.75" customHeight="1">
      <c r="A56" s="36" t="s">
        <v>113</v>
      </c>
      <c r="B56" s="36"/>
      <c r="C56" s="30"/>
      <c r="D56" s="30"/>
      <c r="E56" s="30"/>
      <c r="F56" s="30"/>
      <c r="G56" s="30"/>
      <c r="H56" s="30"/>
      <c r="I56" s="30"/>
      <c r="J56" s="30"/>
      <c r="K56" s="30"/>
      <c r="L56" s="36"/>
      <c r="M56" s="30"/>
      <c r="N56" s="30"/>
      <c r="O56" s="30"/>
      <c r="P56" s="30"/>
      <c r="Q56" s="30"/>
      <c r="R56" s="30"/>
      <c r="S56" s="30"/>
      <c r="T56" s="30"/>
      <c r="U56" s="30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</row>
    <row r="57" spans="1:20" s="16" customFormat="1" ht="15.75" customHeight="1">
      <c r="A57" s="13" t="s">
        <v>114</v>
      </c>
      <c r="B57" s="13"/>
      <c r="N57" s="13" t="s">
        <v>115</v>
      </c>
      <c r="T57" s="13" t="s">
        <v>116</v>
      </c>
    </row>
    <row r="58" s="16" customFormat="1" ht="18">
      <c r="N58" s="13"/>
    </row>
    <row r="59" spans="1:62" s="16" customFormat="1" ht="18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75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</row>
    <row r="60" spans="1:62" s="16" customFormat="1" ht="6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</row>
    <row r="61" spans="1:62" s="16" customFormat="1" ht="13.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</row>
    <row r="62" spans="1:62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</row>
  </sheetData>
  <sheetProtection/>
  <mergeCells count="419">
    <mergeCell ref="AZ6:BG6"/>
    <mergeCell ref="B7:BG7"/>
    <mergeCell ref="B8:F8"/>
    <mergeCell ref="G8:N8"/>
    <mergeCell ref="O8:AM8"/>
    <mergeCell ref="AN8:AS8"/>
    <mergeCell ref="AT8:AY8"/>
    <mergeCell ref="AZ8:BG8"/>
    <mergeCell ref="A1:O1"/>
    <mergeCell ref="P1:AY1"/>
    <mergeCell ref="AZ1:BH1"/>
    <mergeCell ref="B3:AN3"/>
    <mergeCell ref="B5:F6"/>
    <mergeCell ref="G5:N6"/>
    <mergeCell ref="O5:AM6"/>
    <mergeCell ref="AN5:BG5"/>
    <mergeCell ref="AN6:AS6"/>
    <mergeCell ref="AT6:AY6"/>
    <mergeCell ref="B10:F10"/>
    <mergeCell ref="G10:N10"/>
    <mergeCell ref="O10:AM10"/>
    <mergeCell ref="AN10:AS10"/>
    <mergeCell ref="AT10:AY10"/>
    <mergeCell ref="AZ10:BG10"/>
    <mergeCell ref="B9:F9"/>
    <mergeCell ref="G9:N9"/>
    <mergeCell ref="O9:AM9"/>
    <mergeCell ref="AN9:AS9"/>
    <mergeCell ref="AT9:AY9"/>
    <mergeCell ref="AZ9:BG9"/>
    <mergeCell ref="B12:F12"/>
    <mergeCell ref="G12:N12"/>
    <mergeCell ref="O12:AM12"/>
    <mergeCell ref="AN12:AS12"/>
    <mergeCell ref="AT12:AY12"/>
    <mergeCell ref="AZ12:BG12"/>
    <mergeCell ref="B11:F11"/>
    <mergeCell ref="G11:N11"/>
    <mergeCell ref="O11:AM11"/>
    <mergeCell ref="AN11:AS11"/>
    <mergeCell ref="AT11:AY11"/>
    <mergeCell ref="AZ11:BG11"/>
    <mergeCell ref="B14:F14"/>
    <mergeCell ref="G14:N14"/>
    <mergeCell ref="O14:AM14"/>
    <mergeCell ref="AN14:AS14"/>
    <mergeCell ref="AT14:AY14"/>
    <mergeCell ref="AZ14:BG14"/>
    <mergeCell ref="B13:F13"/>
    <mergeCell ref="G13:N13"/>
    <mergeCell ref="O13:AM13"/>
    <mergeCell ref="AN13:AS13"/>
    <mergeCell ref="AT13:AY13"/>
    <mergeCell ref="AZ13:BG13"/>
    <mergeCell ref="B17:F17"/>
    <mergeCell ref="G17:N17"/>
    <mergeCell ref="O17:AM17"/>
    <mergeCell ref="AN17:AS17"/>
    <mergeCell ref="AT17:AY17"/>
    <mergeCell ref="AZ17:BG17"/>
    <mergeCell ref="B15:BG15"/>
    <mergeCell ref="B16:F16"/>
    <mergeCell ref="G16:N16"/>
    <mergeCell ref="O16:AM16"/>
    <mergeCell ref="AN16:AS16"/>
    <mergeCell ref="AT16:AY16"/>
    <mergeCell ref="AZ16:BG16"/>
    <mergeCell ref="B19:F19"/>
    <mergeCell ref="G19:N19"/>
    <mergeCell ref="O19:AM19"/>
    <mergeCell ref="AN19:AS19"/>
    <mergeCell ref="AT19:AY19"/>
    <mergeCell ref="AZ19:BG19"/>
    <mergeCell ref="B18:F18"/>
    <mergeCell ref="G18:N18"/>
    <mergeCell ref="O18:AM18"/>
    <mergeCell ref="AN18:AS18"/>
    <mergeCell ref="AT18:AY18"/>
    <mergeCell ref="AZ18:BG18"/>
    <mergeCell ref="O20:AM20"/>
    <mergeCell ref="AN20:AS20"/>
    <mergeCell ref="AT20:AY20"/>
    <mergeCell ref="AZ20:BG20"/>
    <mergeCell ref="A23:B27"/>
    <mergeCell ref="C23:T27"/>
    <mergeCell ref="U23:X24"/>
    <mergeCell ref="Y23:AL23"/>
    <mergeCell ref="AM23:BJ23"/>
    <mergeCell ref="Y24:Z27"/>
    <mergeCell ref="AA24:AL24"/>
    <mergeCell ref="AM24:BD24"/>
    <mergeCell ref="BE24:BJ24"/>
    <mergeCell ref="U25:V27"/>
    <mergeCell ref="W25:X27"/>
    <mergeCell ref="AA25:AF27"/>
    <mergeCell ref="AG25:AL27"/>
    <mergeCell ref="AM25:AR25"/>
    <mergeCell ref="AS25:AX25"/>
    <mergeCell ref="AY25:BD25"/>
    <mergeCell ref="BE25:BJ25"/>
    <mergeCell ref="AM26:AN27"/>
    <mergeCell ref="AO26:AP27"/>
    <mergeCell ref="AQ26:AR27"/>
    <mergeCell ref="AS26:AT27"/>
    <mergeCell ref="AU26:AV27"/>
    <mergeCell ref="AW26:AX27"/>
    <mergeCell ref="AY26:AZ27"/>
    <mergeCell ref="BA26:BB27"/>
    <mergeCell ref="BC26:BD27"/>
    <mergeCell ref="BE26:BF27"/>
    <mergeCell ref="BG26:BH27"/>
    <mergeCell ref="BI26:BJ27"/>
    <mergeCell ref="A28:B28"/>
    <mergeCell ref="C28:T28"/>
    <mergeCell ref="U28:V28"/>
    <mergeCell ref="W28:X28"/>
    <mergeCell ref="Y28:Z28"/>
    <mergeCell ref="AA28:AF28"/>
    <mergeCell ref="AG28:AL28"/>
    <mergeCell ref="BL28:BM28"/>
    <mergeCell ref="A29:B29"/>
    <mergeCell ref="C29:T29"/>
    <mergeCell ref="U29:V29"/>
    <mergeCell ref="W29:X29"/>
    <mergeCell ref="Y29:Z29"/>
    <mergeCell ref="AA29:AF29"/>
    <mergeCell ref="AG29:AL29"/>
    <mergeCell ref="AM29:AN29"/>
    <mergeCell ref="AO29:AP29"/>
    <mergeCell ref="AY28:AZ28"/>
    <mergeCell ref="BA28:BB28"/>
    <mergeCell ref="BC28:BD28"/>
    <mergeCell ref="BE28:BF28"/>
    <mergeCell ref="BG28:BH28"/>
    <mergeCell ref="BI28:BJ28"/>
    <mergeCell ref="AM28:AN28"/>
    <mergeCell ref="AO28:AP28"/>
    <mergeCell ref="AQ28:AR28"/>
    <mergeCell ref="AS28:AT28"/>
    <mergeCell ref="AU28:AV28"/>
    <mergeCell ref="AW28:AX28"/>
    <mergeCell ref="BC29:BD29"/>
    <mergeCell ref="BE29:BF29"/>
    <mergeCell ref="BG29:BH29"/>
    <mergeCell ref="BI29:BJ29"/>
    <mergeCell ref="BL29:BM29"/>
    <mergeCell ref="A30:B30"/>
    <mergeCell ref="C30:T30"/>
    <mergeCell ref="U30:V30"/>
    <mergeCell ref="W30:X30"/>
    <mergeCell ref="Y30:Z30"/>
    <mergeCell ref="AQ29:AR29"/>
    <mergeCell ref="AS29:AT29"/>
    <mergeCell ref="AU29:AV29"/>
    <mergeCell ref="AW29:AX29"/>
    <mergeCell ref="AY29:AZ29"/>
    <mergeCell ref="BA29:BB29"/>
    <mergeCell ref="BG30:BH30"/>
    <mergeCell ref="BI30:BJ30"/>
    <mergeCell ref="BL30:BM30"/>
    <mergeCell ref="A31:B32"/>
    <mergeCell ref="C31:T32"/>
    <mergeCell ref="U31:V32"/>
    <mergeCell ref="W31:X32"/>
    <mergeCell ref="Y31:Z32"/>
    <mergeCell ref="AA31:AF32"/>
    <mergeCell ref="AG31:AL32"/>
    <mergeCell ref="AU30:AV30"/>
    <mergeCell ref="AW30:AX30"/>
    <mergeCell ref="AY30:AZ30"/>
    <mergeCell ref="BA30:BB30"/>
    <mergeCell ref="BC30:BD30"/>
    <mergeCell ref="BE30:BF30"/>
    <mergeCell ref="AA30:AF30"/>
    <mergeCell ref="AG30:AL30"/>
    <mergeCell ref="AM30:AN30"/>
    <mergeCell ref="AO30:AP30"/>
    <mergeCell ref="AQ30:AR30"/>
    <mergeCell ref="AS30:AT30"/>
    <mergeCell ref="A33:B33"/>
    <mergeCell ref="C33:T33"/>
    <mergeCell ref="U33:V33"/>
    <mergeCell ref="W33:X33"/>
    <mergeCell ref="Y33:Z33"/>
    <mergeCell ref="AA33:AF33"/>
    <mergeCell ref="AG33:AL33"/>
    <mergeCell ref="AM33:AN33"/>
    <mergeCell ref="AY31:AZ32"/>
    <mergeCell ref="AM31:AN32"/>
    <mergeCell ref="AO31:AP32"/>
    <mergeCell ref="AQ31:AR32"/>
    <mergeCell ref="AS31:AT32"/>
    <mergeCell ref="AU31:AV32"/>
    <mergeCell ref="AW31:AX32"/>
    <mergeCell ref="BL33:BM33"/>
    <mergeCell ref="AO33:AP33"/>
    <mergeCell ref="AQ33:AR33"/>
    <mergeCell ref="AS33:AT33"/>
    <mergeCell ref="AU33:AV33"/>
    <mergeCell ref="AW33:AX33"/>
    <mergeCell ref="AY33:AZ33"/>
    <mergeCell ref="BL31:BM31"/>
    <mergeCell ref="BL32:BM32"/>
    <mergeCell ref="BA31:BB32"/>
    <mergeCell ref="BC31:BD32"/>
    <mergeCell ref="BE31:BF32"/>
    <mergeCell ref="BG31:BH32"/>
    <mergeCell ref="BI31:BJ32"/>
    <mergeCell ref="U34:V34"/>
    <mergeCell ref="W34:X34"/>
    <mergeCell ref="Y34:Z34"/>
    <mergeCell ref="AA34:AF34"/>
    <mergeCell ref="BA33:BB33"/>
    <mergeCell ref="BC33:BD33"/>
    <mergeCell ref="BE33:BF33"/>
    <mergeCell ref="BG33:BH33"/>
    <mergeCell ref="BI33:BJ33"/>
    <mergeCell ref="BI34:BJ34"/>
    <mergeCell ref="BL34:BM34"/>
    <mergeCell ref="A35:B35"/>
    <mergeCell ref="C35:T35"/>
    <mergeCell ref="U35:V35"/>
    <mergeCell ref="W35:X35"/>
    <mergeCell ref="Y35:Z35"/>
    <mergeCell ref="AA35:AF35"/>
    <mergeCell ref="AG35:AL35"/>
    <mergeCell ref="AM35:AN35"/>
    <mergeCell ref="AW34:AX34"/>
    <mergeCell ref="AY34:AZ34"/>
    <mergeCell ref="BA34:BB34"/>
    <mergeCell ref="BC34:BD34"/>
    <mergeCell ref="BE34:BF34"/>
    <mergeCell ref="BG34:BH34"/>
    <mergeCell ref="AG34:AL34"/>
    <mergeCell ref="AM34:AN34"/>
    <mergeCell ref="AO34:AP34"/>
    <mergeCell ref="AQ34:AR34"/>
    <mergeCell ref="AS34:AT34"/>
    <mergeCell ref="AU34:AV34"/>
    <mergeCell ref="A34:B34"/>
    <mergeCell ref="C34:T34"/>
    <mergeCell ref="BA35:BB35"/>
    <mergeCell ref="BC35:BD35"/>
    <mergeCell ref="BE35:BF35"/>
    <mergeCell ref="BG35:BH35"/>
    <mergeCell ref="BI35:BJ35"/>
    <mergeCell ref="BL35:BM35"/>
    <mergeCell ref="AO35:AP35"/>
    <mergeCell ref="AQ35:AR35"/>
    <mergeCell ref="AS35:AT35"/>
    <mergeCell ref="AU35:AV35"/>
    <mergeCell ref="AW35:AX35"/>
    <mergeCell ref="AY35:AZ35"/>
    <mergeCell ref="A38:B38"/>
    <mergeCell ref="C38:T38"/>
    <mergeCell ref="U38:V38"/>
    <mergeCell ref="W38:X38"/>
    <mergeCell ref="Y38:Z38"/>
    <mergeCell ref="AA38:AF38"/>
    <mergeCell ref="AG38:AL38"/>
    <mergeCell ref="AW36:AX37"/>
    <mergeCell ref="AY36:AZ37"/>
    <mergeCell ref="AG36:AL37"/>
    <mergeCell ref="AM36:AN37"/>
    <mergeCell ref="AO36:AP37"/>
    <mergeCell ref="AQ36:AR37"/>
    <mergeCell ref="AS36:AT37"/>
    <mergeCell ref="AU36:AV37"/>
    <mergeCell ref="A36:B37"/>
    <mergeCell ref="C36:T37"/>
    <mergeCell ref="U36:V37"/>
    <mergeCell ref="W36:X37"/>
    <mergeCell ref="Y36:Z37"/>
    <mergeCell ref="AA36:AF37"/>
    <mergeCell ref="BI38:BJ38"/>
    <mergeCell ref="AM38:AN38"/>
    <mergeCell ref="AO38:AP38"/>
    <mergeCell ref="AQ38:AR38"/>
    <mergeCell ref="AS38:AT38"/>
    <mergeCell ref="AU38:AV38"/>
    <mergeCell ref="AW38:AX38"/>
    <mergeCell ref="BI36:BJ37"/>
    <mergeCell ref="BL36:BM36"/>
    <mergeCell ref="BL37:BM37"/>
    <mergeCell ref="BA36:BB37"/>
    <mergeCell ref="BC36:BD37"/>
    <mergeCell ref="BE36:BF37"/>
    <mergeCell ref="BG36:BH37"/>
    <mergeCell ref="BG39:BH39"/>
    <mergeCell ref="BI39:BJ39"/>
    <mergeCell ref="BL39:BM39"/>
    <mergeCell ref="AQ39:AR39"/>
    <mergeCell ref="AS39:AT39"/>
    <mergeCell ref="AU39:AV39"/>
    <mergeCell ref="AW39:AX39"/>
    <mergeCell ref="BL38:BM38"/>
    <mergeCell ref="A39:B39"/>
    <mergeCell ref="C39:T39"/>
    <mergeCell ref="U39:V39"/>
    <mergeCell ref="W39:X39"/>
    <mergeCell ref="Y39:Z39"/>
    <mergeCell ref="AA39:AF39"/>
    <mergeCell ref="AG39:AL39"/>
    <mergeCell ref="AM39:AN39"/>
    <mergeCell ref="AO39:AP39"/>
    <mergeCell ref="AY38:AZ38"/>
    <mergeCell ref="BA38:BB38"/>
    <mergeCell ref="BC38:BD38"/>
    <mergeCell ref="BE38:BF38"/>
    <mergeCell ref="AY39:AZ39"/>
    <mergeCell ref="BA39:BB39"/>
    <mergeCell ref="BG38:BH38"/>
    <mergeCell ref="A40:B40"/>
    <mergeCell ref="C40:T40"/>
    <mergeCell ref="U40:V40"/>
    <mergeCell ref="W40:X40"/>
    <mergeCell ref="Y40:Z40"/>
    <mergeCell ref="AA40:AF40"/>
    <mergeCell ref="AG40:AL40"/>
    <mergeCell ref="BC39:BD39"/>
    <mergeCell ref="BE39:BF39"/>
    <mergeCell ref="AA41:AF41"/>
    <mergeCell ref="AG41:AL41"/>
    <mergeCell ref="AM41:AN41"/>
    <mergeCell ref="AO41:AP41"/>
    <mergeCell ref="BL40:BM40"/>
    <mergeCell ref="AY40:AZ40"/>
    <mergeCell ref="BA40:BB40"/>
    <mergeCell ref="BC40:BD40"/>
    <mergeCell ref="BE40:BF40"/>
    <mergeCell ref="BG40:BH40"/>
    <mergeCell ref="BI40:BJ40"/>
    <mergeCell ref="AM40:AN40"/>
    <mergeCell ref="AO40:AP40"/>
    <mergeCell ref="AQ40:AR40"/>
    <mergeCell ref="AS40:AT40"/>
    <mergeCell ref="AU40:AV40"/>
    <mergeCell ref="AW40:AX40"/>
    <mergeCell ref="AO42:AP42"/>
    <mergeCell ref="AQ42:AR42"/>
    <mergeCell ref="AS42:AT42"/>
    <mergeCell ref="BC41:BD41"/>
    <mergeCell ref="BE41:BF41"/>
    <mergeCell ref="BG41:BH41"/>
    <mergeCell ref="BI41:BJ41"/>
    <mergeCell ref="BL41:BM41"/>
    <mergeCell ref="A42:B42"/>
    <mergeCell ref="C42:T42"/>
    <mergeCell ref="U42:V42"/>
    <mergeCell ref="W42:X42"/>
    <mergeCell ref="Y42:Z42"/>
    <mergeCell ref="AQ41:AR41"/>
    <mergeCell ref="AS41:AT41"/>
    <mergeCell ref="AU41:AV41"/>
    <mergeCell ref="AW41:AX41"/>
    <mergeCell ref="AY41:AZ41"/>
    <mergeCell ref="BA41:BB41"/>
    <mergeCell ref="A41:B41"/>
    <mergeCell ref="C41:T41"/>
    <mergeCell ref="U41:V41"/>
    <mergeCell ref="W41:X41"/>
    <mergeCell ref="Y41:Z41"/>
    <mergeCell ref="AO43:AP43"/>
    <mergeCell ref="AQ43:AR43"/>
    <mergeCell ref="AS43:AT43"/>
    <mergeCell ref="AU43:AV43"/>
    <mergeCell ref="AW43:AX43"/>
    <mergeCell ref="BG42:BH42"/>
    <mergeCell ref="BI42:BJ42"/>
    <mergeCell ref="BL42:BM42"/>
    <mergeCell ref="A43:B43"/>
    <mergeCell ref="C43:T43"/>
    <mergeCell ref="U43:V43"/>
    <mergeCell ref="W43:X43"/>
    <mergeCell ref="Y43:Z43"/>
    <mergeCell ref="AA43:AF43"/>
    <mergeCell ref="AG43:AL43"/>
    <mergeCell ref="AU42:AV42"/>
    <mergeCell ref="AW42:AX42"/>
    <mergeCell ref="AY42:AZ42"/>
    <mergeCell ref="BA42:BB42"/>
    <mergeCell ref="BC42:BD42"/>
    <mergeCell ref="BE42:BF42"/>
    <mergeCell ref="AA42:AF42"/>
    <mergeCell ref="AG42:AL42"/>
    <mergeCell ref="AM42:AN42"/>
    <mergeCell ref="BO46:BP46"/>
    <mergeCell ref="AQ45:AR45"/>
    <mergeCell ref="AS45:AT45"/>
    <mergeCell ref="AU45:AV45"/>
    <mergeCell ref="AW45:AX45"/>
    <mergeCell ref="AY45:AZ45"/>
    <mergeCell ref="BA45:BB45"/>
    <mergeCell ref="BL43:BM43"/>
    <mergeCell ref="A45:B45"/>
    <mergeCell ref="C45:T45"/>
    <mergeCell ref="U45:V45"/>
    <mergeCell ref="W45:X45"/>
    <mergeCell ref="Y45:Z45"/>
    <mergeCell ref="AA45:AF45"/>
    <mergeCell ref="AG45:AL45"/>
    <mergeCell ref="AM45:AN45"/>
    <mergeCell ref="AO45:AP45"/>
    <mergeCell ref="AY43:AZ43"/>
    <mergeCell ref="BA43:BB43"/>
    <mergeCell ref="BC43:BD43"/>
    <mergeCell ref="BE43:BF43"/>
    <mergeCell ref="BG43:BH43"/>
    <mergeCell ref="BI43:BJ43"/>
    <mergeCell ref="AM43:AN43"/>
    <mergeCell ref="A47:BH47"/>
    <mergeCell ref="BJ47:BK47"/>
    <mergeCell ref="A50:U50"/>
    <mergeCell ref="A52:AB52"/>
    <mergeCell ref="BC45:BD45"/>
    <mergeCell ref="BE45:BF45"/>
    <mergeCell ref="BG45:BH45"/>
    <mergeCell ref="BI45:BJ45"/>
    <mergeCell ref="BL45:BM45"/>
  </mergeCells>
  <printOptions horizontalCentered="1"/>
  <pageMargins left="0.7874015748031497" right="0.1968503937007874" top="0.31496062992125984" bottom="0.31496062992125984" header="0" footer="0"/>
  <pageSetup horizontalDpi="600" verticalDpi="600" orientation="landscape" paperSize="9" scale="58" r:id="rId2"/>
  <rowBreaks count="1" manualBreakCount="1">
    <brk id="21" max="6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BL65"/>
  <sheetViews>
    <sheetView view="pageBreakPreview" zoomScale="80" zoomScaleNormal="75" zoomScaleSheetLayoutView="80" zoomScalePageLayoutView="0" workbookViewId="0" topLeftCell="A29">
      <selection activeCell="C42" sqref="C42:T42"/>
    </sheetView>
  </sheetViews>
  <sheetFormatPr defaultColWidth="9.00390625" defaultRowHeight="12.75"/>
  <cols>
    <col min="1" max="59" width="3.625" style="0" customWidth="1"/>
    <col min="60" max="60" width="4.875" style="0" customWidth="1"/>
    <col min="61" max="63" width="3.625" style="0" customWidth="1"/>
  </cols>
  <sheetData>
    <row r="1" spans="1:63" s="1" customFormat="1" ht="288.75" customHeight="1">
      <c r="A1" s="465" t="s">
        <v>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7" t="s">
        <v>208</v>
      </c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7"/>
      <c r="AT1" s="467"/>
      <c r="AU1" s="467"/>
      <c r="AV1" s="467"/>
      <c r="AW1" s="467"/>
      <c r="AX1" s="467"/>
      <c r="AY1" s="467"/>
      <c r="AZ1" s="468"/>
      <c r="BA1" s="468"/>
      <c r="BB1" s="468"/>
      <c r="BC1" s="468"/>
      <c r="BD1" s="468"/>
      <c r="BE1" s="468"/>
      <c r="BF1" s="468"/>
      <c r="BG1" s="468"/>
      <c r="BH1" s="468"/>
      <c r="BI1" s="468"/>
      <c r="BJ1" s="468"/>
      <c r="BK1" s="468"/>
    </row>
    <row r="2" spans="1:63" s="5" customFormat="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4"/>
    </row>
    <row r="3" spans="2:44" s="5" customFormat="1" ht="21">
      <c r="B3" s="469" t="s">
        <v>2</v>
      </c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469"/>
      <c r="AJ3" s="469"/>
      <c r="AK3" s="469"/>
      <c r="AL3" s="469"/>
      <c r="AM3" s="469"/>
      <c r="AN3" s="469"/>
      <c r="AO3" s="469"/>
      <c r="AP3" s="469"/>
      <c r="AQ3" s="3"/>
      <c r="AR3" s="3"/>
    </row>
    <row r="4" spans="1:63" s="5" customFormat="1" ht="18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4"/>
    </row>
    <row r="5" spans="1:63" s="5" customFormat="1" ht="29.25" customHeight="1">
      <c r="A5" s="2"/>
      <c r="B5" s="470" t="s">
        <v>3</v>
      </c>
      <c r="C5" s="471"/>
      <c r="D5" s="471"/>
      <c r="E5" s="471"/>
      <c r="F5" s="487"/>
      <c r="G5" s="470" t="s">
        <v>4</v>
      </c>
      <c r="H5" s="680"/>
      <c r="I5" s="680"/>
      <c r="J5" s="680"/>
      <c r="K5" s="680"/>
      <c r="L5" s="680"/>
      <c r="M5" s="680"/>
      <c r="N5" s="681"/>
      <c r="O5" s="486" t="s">
        <v>5</v>
      </c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87"/>
      <c r="AN5" s="486" t="s">
        <v>119</v>
      </c>
      <c r="AO5" s="471"/>
      <c r="AP5" s="471"/>
      <c r="AQ5" s="471"/>
      <c r="AR5" s="471"/>
      <c r="AS5" s="471"/>
      <c r="AT5" s="471"/>
      <c r="AU5" s="471"/>
      <c r="AV5" s="471"/>
      <c r="AW5" s="471"/>
      <c r="AX5" s="471"/>
      <c r="AY5" s="471"/>
      <c r="AZ5" s="471"/>
      <c r="BA5" s="471"/>
      <c r="BB5" s="471"/>
      <c r="BC5" s="471"/>
      <c r="BD5" s="471"/>
      <c r="BE5" s="471"/>
      <c r="BF5" s="471"/>
      <c r="BG5" s="487"/>
      <c r="BH5" s="3"/>
      <c r="BI5" s="3"/>
      <c r="BJ5" s="3"/>
      <c r="BK5" s="4"/>
    </row>
    <row r="6" spans="1:63" s="5" customFormat="1" ht="43.5" customHeight="1" thickBot="1">
      <c r="A6" s="2"/>
      <c r="B6" s="473"/>
      <c r="C6" s="474"/>
      <c r="D6" s="474"/>
      <c r="E6" s="474"/>
      <c r="F6" s="679"/>
      <c r="G6" s="682"/>
      <c r="H6" s="683"/>
      <c r="I6" s="683"/>
      <c r="J6" s="683"/>
      <c r="K6" s="683"/>
      <c r="L6" s="683"/>
      <c r="M6" s="683"/>
      <c r="N6" s="684"/>
      <c r="O6" s="473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474"/>
      <c r="AM6" s="679"/>
      <c r="AN6" s="473" t="s">
        <v>7</v>
      </c>
      <c r="AO6" s="474"/>
      <c r="AP6" s="474"/>
      <c r="AQ6" s="474"/>
      <c r="AR6" s="474"/>
      <c r="AS6" s="474"/>
      <c r="AT6" s="677" t="s">
        <v>8</v>
      </c>
      <c r="AU6" s="677"/>
      <c r="AV6" s="677"/>
      <c r="AW6" s="677"/>
      <c r="AX6" s="677"/>
      <c r="AY6" s="677"/>
      <c r="AZ6" s="677" t="s">
        <v>9</v>
      </c>
      <c r="BA6" s="677"/>
      <c r="BB6" s="677"/>
      <c r="BC6" s="677"/>
      <c r="BD6" s="677"/>
      <c r="BE6" s="677"/>
      <c r="BF6" s="677"/>
      <c r="BG6" s="678"/>
      <c r="BH6" s="3"/>
      <c r="BI6" s="3"/>
      <c r="BJ6" s="3"/>
      <c r="BK6" s="4"/>
    </row>
    <row r="7" spans="1:63" s="5" customFormat="1" ht="33" customHeight="1">
      <c r="A7" s="2"/>
      <c r="B7" s="666" t="s">
        <v>176</v>
      </c>
      <c r="C7" s="667"/>
      <c r="D7" s="667"/>
      <c r="E7" s="667"/>
      <c r="F7" s="668"/>
      <c r="G7" s="669" t="s">
        <v>160</v>
      </c>
      <c r="H7" s="670"/>
      <c r="I7" s="670"/>
      <c r="J7" s="670"/>
      <c r="K7" s="670"/>
      <c r="L7" s="670"/>
      <c r="M7" s="670"/>
      <c r="N7" s="671"/>
      <c r="O7" s="672" t="s">
        <v>32</v>
      </c>
      <c r="P7" s="673"/>
      <c r="Q7" s="673"/>
      <c r="R7" s="673"/>
      <c r="S7" s="673"/>
      <c r="T7" s="673"/>
      <c r="U7" s="673"/>
      <c r="V7" s="673"/>
      <c r="W7" s="673"/>
      <c r="X7" s="673"/>
      <c r="Y7" s="673"/>
      <c r="Z7" s="673"/>
      <c r="AA7" s="673"/>
      <c r="AB7" s="673"/>
      <c r="AC7" s="673"/>
      <c r="AD7" s="673"/>
      <c r="AE7" s="673"/>
      <c r="AF7" s="673"/>
      <c r="AG7" s="673"/>
      <c r="AH7" s="673"/>
      <c r="AI7" s="673"/>
      <c r="AJ7" s="673"/>
      <c r="AK7" s="673"/>
      <c r="AL7" s="673"/>
      <c r="AM7" s="674"/>
      <c r="AN7" s="662">
        <f>AT7+AZ7</f>
        <v>918</v>
      </c>
      <c r="AO7" s="663"/>
      <c r="AP7" s="663"/>
      <c r="AQ7" s="663"/>
      <c r="AR7" s="663"/>
      <c r="AS7" s="663"/>
      <c r="AT7" s="675">
        <f>AO52</f>
        <v>318</v>
      </c>
      <c r="AU7" s="675"/>
      <c r="AV7" s="675"/>
      <c r="AW7" s="675"/>
      <c r="AX7" s="675"/>
      <c r="AY7" s="675"/>
      <c r="AZ7" s="675">
        <f>AS24+AS29+AS48-AZ8</f>
        <v>600</v>
      </c>
      <c r="BA7" s="675"/>
      <c r="BB7" s="675"/>
      <c r="BC7" s="675"/>
      <c r="BD7" s="675"/>
      <c r="BE7" s="675"/>
      <c r="BF7" s="675"/>
      <c r="BG7" s="676"/>
      <c r="BH7" s="3"/>
      <c r="BI7" s="3"/>
      <c r="BJ7" s="3"/>
      <c r="BK7" s="4"/>
    </row>
    <row r="8" spans="1:63" s="5" customFormat="1" ht="33" customHeight="1">
      <c r="A8" s="2"/>
      <c r="B8" s="666" t="s">
        <v>175</v>
      </c>
      <c r="C8" s="667"/>
      <c r="D8" s="667"/>
      <c r="E8" s="667"/>
      <c r="F8" s="668"/>
      <c r="G8" s="669" t="s">
        <v>161</v>
      </c>
      <c r="H8" s="670"/>
      <c r="I8" s="670"/>
      <c r="J8" s="670"/>
      <c r="K8" s="670"/>
      <c r="L8" s="670"/>
      <c r="M8" s="670"/>
      <c r="N8" s="671"/>
      <c r="O8" s="672" t="s">
        <v>15</v>
      </c>
      <c r="P8" s="673"/>
      <c r="Q8" s="673"/>
      <c r="R8" s="673"/>
      <c r="S8" s="673"/>
      <c r="T8" s="673"/>
      <c r="U8" s="673"/>
      <c r="V8" s="673"/>
      <c r="W8" s="673"/>
      <c r="X8" s="673"/>
      <c r="Y8" s="673"/>
      <c r="Z8" s="673"/>
      <c r="AA8" s="673"/>
      <c r="AB8" s="673"/>
      <c r="AC8" s="673"/>
      <c r="AD8" s="673"/>
      <c r="AE8" s="673"/>
      <c r="AF8" s="673"/>
      <c r="AG8" s="673"/>
      <c r="AH8" s="673"/>
      <c r="AI8" s="673"/>
      <c r="AJ8" s="673"/>
      <c r="AK8" s="673"/>
      <c r="AL8" s="673"/>
      <c r="AM8" s="674"/>
      <c r="AN8" s="662">
        <f>AT8+AZ8</f>
        <v>108</v>
      </c>
      <c r="AO8" s="663"/>
      <c r="AP8" s="663"/>
      <c r="AQ8" s="663"/>
      <c r="AR8" s="663"/>
      <c r="AS8" s="663"/>
      <c r="AT8" s="675"/>
      <c r="AU8" s="675"/>
      <c r="AV8" s="675"/>
      <c r="AW8" s="675"/>
      <c r="AX8" s="675"/>
      <c r="AY8" s="675"/>
      <c r="AZ8" s="675">
        <v>108</v>
      </c>
      <c r="BA8" s="675"/>
      <c r="BB8" s="675"/>
      <c r="BC8" s="675"/>
      <c r="BD8" s="675"/>
      <c r="BE8" s="675"/>
      <c r="BF8" s="675"/>
      <c r="BG8" s="676"/>
      <c r="BH8" s="3"/>
      <c r="BI8" s="3"/>
      <c r="BJ8" s="3"/>
      <c r="BK8" s="4"/>
    </row>
    <row r="9" spans="1:63" s="5" customFormat="1" ht="33" customHeight="1">
      <c r="A9" s="2"/>
      <c r="B9" s="666" t="s">
        <v>174</v>
      </c>
      <c r="C9" s="667"/>
      <c r="D9" s="667"/>
      <c r="E9" s="667"/>
      <c r="F9" s="668"/>
      <c r="G9" s="669" t="s">
        <v>122</v>
      </c>
      <c r="H9" s="670"/>
      <c r="I9" s="670"/>
      <c r="J9" s="670"/>
      <c r="K9" s="670"/>
      <c r="L9" s="670"/>
      <c r="M9" s="670"/>
      <c r="N9" s="671"/>
      <c r="O9" s="672" t="s">
        <v>35</v>
      </c>
      <c r="P9" s="673"/>
      <c r="Q9" s="673"/>
      <c r="R9" s="673"/>
      <c r="S9" s="673"/>
      <c r="T9" s="673"/>
      <c r="U9" s="673"/>
      <c r="V9" s="673"/>
      <c r="W9" s="673"/>
      <c r="X9" s="673"/>
      <c r="Y9" s="673"/>
      <c r="Z9" s="673"/>
      <c r="AA9" s="673"/>
      <c r="AB9" s="673"/>
      <c r="AC9" s="673"/>
      <c r="AD9" s="673"/>
      <c r="AE9" s="673"/>
      <c r="AF9" s="673"/>
      <c r="AG9" s="673"/>
      <c r="AH9" s="673"/>
      <c r="AI9" s="673"/>
      <c r="AJ9" s="673"/>
      <c r="AK9" s="673"/>
      <c r="AL9" s="673"/>
      <c r="AM9" s="674"/>
      <c r="AN9" s="662"/>
      <c r="AO9" s="663"/>
      <c r="AP9" s="663"/>
      <c r="AQ9" s="663"/>
      <c r="AR9" s="663"/>
      <c r="AS9" s="663"/>
      <c r="AT9" s="675"/>
      <c r="AU9" s="675"/>
      <c r="AV9" s="675"/>
      <c r="AW9" s="675"/>
      <c r="AX9" s="675"/>
      <c r="AY9" s="675"/>
      <c r="AZ9" s="675"/>
      <c r="BA9" s="675"/>
      <c r="BB9" s="675"/>
      <c r="BC9" s="675"/>
      <c r="BD9" s="675"/>
      <c r="BE9" s="675"/>
      <c r="BF9" s="675"/>
      <c r="BG9" s="676"/>
      <c r="BH9" s="3"/>
      <c r="BI9" s="3"/>
      <c r="BJ9" s="3"/>
      <c r="BK9" s="4"/>
    </row>
    <row r="10" spans="1:63" s="5" customFormat="1" ht="33" customHeight="1">
      <c r="A10" s="2"/>
      <c r="B10" s="666" t="s">
        <v>173</v>
      </c>
      <c r="C10" s="667"/>
      <c r="D10" s="667"/>
      <c r="E10" s="667"/>
      <c r="F10" s="668"/>
      <c r="G10" s="669" t="s">
        <v>123</v>
      </c>
      <c r="H10" s="670"/>
      <c r="I10" s="670"/>
      <c r="J10" s="670"/>
      <c r="K10" s="670"/>
      <c r="L10" s="670"/>
      <c r="M10" s="670"/>
      <c r="N10" s="671"/>
      <c r="O10" s="672" t="s">
        <v>32</v>
      </c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3"/>
      <c r="AH10" s="673"/>
      <c r="AI10" s="673"/>
      <c r="AJ10" s="673"/>
      <c r="AK10" s="673"/>
      <c r="AL10" s="673"/>
      <c r="AM10" s="674"/>
      <c r="AN10" s="662">
        <f>AT10+AZ10</f>
        <v>756</v>
      </c>
      <c r="AO10" s="663"/>
      <c r="AP10" s="663"/>
      <c r="AQ10" s="663"/>
      <c r="AR10" s="663"/>
      <c r="AS10" s="663"/>
      <c r="AT10" s="675">
        <f>AY52</f>
        <v>178</v>
      </c>
      <c r="AU10" s="675"/>
      <c r="AV10" s="675"/>
      <c r="AW10" s="675"/>
      <c r="AX10" s="675"/>
      <c r="AY10" s="675"/>
      <c r="AZ10" s="675">
        <f>BC24+BC29+BC48-AZ11</f>
        <v>578</v>
      </c>
      <c r="BA10" s="675"/>
      <c r="BB10" s="675"/>
      <c r="BC10" s="675"/>
      <c r="BD10" s="675"/>
      <c r="BE10" s="675"/>
      <c r="BF10" s="675"/>
      <c r="BG10" s="676"/>
      <c r="BH10" s="3"/>
      <c r="BI10" s="3"/>
      <c r="BJ10" s="3"/>
      <c r="BK10" s="4"/>
    </row>
    <row r="11" spans="1:63" s="5" customFormat="1" ht="33" customHeight="1">
      <c r="A11" s="2"/>
      <c r="B11" s="666" t="s">
        <v>22</v>
      </c>
      <c r="C11" s="667"/>
      <c r="D11" s="667"/>
      <c r="E11" s="667"/>
      <c r="F11" s="668"/>
      <c r="G11" s="669" t="s">
        <v>124</v>
      </c>
      <c r="H11" s="670"/>
      <c r="I11" s="670"/>
      <c r="J11" s="670"/>
      <c r="K11" s="670"/>
      <c r="L11" s="670"/>
      <c r="M11" s="670"/>
      <c r="N11" s="671"/>
      <c r="O11" s="672" t="s">
        <v>15</v>
      </c>
      <c r="P11" s="673"/>
      <c r="Q11" s="673"/>
      <c r="R11" s="673"/>
      <c r="S11" s="673"/>
      <c r="T11" s="673"/>
      <c r="U11" s="673"/>
      <c r="V11" s="673"/>
      <c r="W11" s="673"/>
      <c r="X11" s="673"/>
      <c r="Y11" s="673"/>
      <c r="Z11" s="673"/>
      <c r="AA11" s="673"/>
      <c r="AB11" s="673"/>
      <c r="AC11" s="673"/>
      <c r="AD11" s="673"/>
      <c r="AE11" s="673"/>
      <c r="AF11" s="673"/>
      <c r="AG11" s="673"/>
      <c r="AH11" s="673"/>
      <c r="AI11" s="673"/>
      <c r="AJ11" s="673"/>
      <c r="AK11" s="673"/>
      <c r="AL11" s="673"/>
      <c r="AM11" s="674"/>
      <c r="AN11" s="662">
        <f>AT11+AZ11</f>
        <v>108</v>
      </c>
      <c r="AO11" s="663"/>
      <c r="AP11" s="663"/>
      <c r="AQ11" s="663"/>
      <c r="AR11" s="663"/>
      <c r="AS11" s="663"/>
      <c r="AT11" s="675"/>
      <c r="AU11" s="675"/>
      <c r="AV11" s="675"/>
      <c r="AW11" s="675"/>
      <c r="AX11" s="675"/>
      <c r="AY11" s="675"/>
      <c r="AZ11" s="675">
        <v>108</v>
      </c>
      <c r="BA11" s="675"/>
      <c r="BB11" s="675"/>
      <c r="BC11" s="675"/>
      <c r="BD11" s="675"/>
      <c r="BE11" s="675"/>
      <c r="BF11" s="675"/>
      <c r="BG11" s="676"/>
      <c r="BH11" s="3"/>
      <c r="BI11" s="3"/>
      <c r="BJ11" s="3"/>
      <c r="BK11" s="4"/>
    </row>
    <row r="12" spans="1:63" s="5" customFormat="1" ht="33" customHeight="1">
      <c r="A12" s="2"/>
      <c r="B12" s="666" t="s">
        <v>24</v>
      </c>
      <c r="C12" s="667"/>
      <c r="D12" s="667"/>
      <c r="E12" s="667"/>
      <c r="F12" s="668"/>
      <c r="G12" s="669" t="s">
        <v>124</v>
      </c>
      <c r="H12" s="670"/>
      <c r="I12" s="670"/>
      <c r="J12" s="670"/>
      <c r="K12" s="670"/>
      <c r="L12" s="670"/>
      <c r="M12" s="670"/>
      <c r="N12" s="671"/>
      <c r="O12" s="672" t="s">
        <v>26</v>
      </c>
      <c r="P12" s="673"/>
      <c r="Q12" s="673"/>
      <c r="R12" s="673"/>
      <c r="S12" s="673"/>
      <c r="T12" s="673"/>
      <c r="U12" s="673"/>
      <c r="V12" s="673"/>
      <c r="W12" s="673"/>
      <c r="X12" s="673"/>
      <c r="Y12" s="673"/>
      <c r="Z12" s="673"/>
      <c r="AA12" s="673"/>
      <c r="AB12" s="673"/>
      <c r="AC12" s="673"/>
      <c r="AD12" s="673"/>
      <c r="AE12" s="673"/>
      <c r="AF12" s="673"/>
      <c r="AG12" s="673"/>
      <c r="AH12" s="673"/>
      <c r="AI12" s="673"/>
      <c r="AJ12" s="673"/>
      <c r="AK12" s="673"/>
      <c r="AL12" s="673"/>
      <c r="AM12" s="674"/>
      <c r="AN12" s="662">
        <f>AT12+AZ12</f>
        <v>108</v>
      </c>
      <c r="AO12" s="663"/>
      <c r="AP12" s="663"/>
      <c r="AQ12" s="663"/>
      <c r="AR12" s="663"/>
      <c r="AS12" s="663"/>
      <c r="AT12" s="675"/>
      <c r="AU12" s="675"/>
      <c r="AV12" s="675"/>
      <c r="AW12" s="675"/>
      <c r="AX12" s="675"/>
      <c r="AY12" s="675"/>
      <c r="AZ12" s="675">
        <f>BC49</f>
        <v>108</v>
      </c>
      <c r="BA12" s="675"/>
      <c r="BB12" s="675"/>
      <c r="BC12" s="675"/>
      <c r="BD12" s="675"/>
      <c r="BE12" s="675"/>
      <c r="BF12" s="675"/>
      <c r="BG12" s="676"/>
      <c r="BH12" s="3"/>
      <c r="BI12" s="3"/>
      <c r="BJ12" s="3"/>
      <c r="BK12" s="4"/>
    </row>
    <row r="13" spans="1:63" s="5" customFormat="1" ht="33" customHeight="1" thickBot="1">
      <c r="A13" s="2"/>
      <c r="B13" s="653" t="s">
        <v>163</v>
      </c>
      <c r="C13" s="654"/>
      <c r="D13" s="654"/>
      <c r="E13" s="654"/>
      <c r="F13" s="655"/>
      <c r="G13" s="656" t="s">
        <v>164</v>
      </c>
      <c r="H13" s="657"/>
      <c r="I13" s="657"/>
      <c r="J13" s="657"/>
      <c r="K13" s="657"/>
      <c r="L13" s="657"/>
      <c r="M13" s="657"/>
      <c r="N13" s="658"/>
      <c r="O13" s="659" t="s">
        <v>41</v>
      </c>
      <c r="P13" s="660"/>
      <c r="Q13" s="660"/>
      <c r="R13" s="660"/>
      <c r="S13" s="660"/>
      <c r="T13" s="660"/>
      <c r="U13" s="660"/>
      <c r="V13" s="660"/>
      <c r="W13" s="660"/>
      <c r="X13" s="660"/>
      <c r="Y13" s="660"/>
      <c r="Z13" s="660"/>
      <c r="AA13" s="660"/>
      <c r="AB13" s="660"/>
      <c r="AC13" s="660"/>
      <c r="AD13" s="660"/>
      <c r="AE13" s="660"/>
      <c r="AF13" s="660"/>
      <c r="AG13" s="660"/>
      <c r="AH13" s="660"/>
      <c r="AI13" s="660"/>
      <c r="AJ13" s="660"/>
      <c r="AK13" s="660"/>
      <c r="AL13" s="660"/>
      <c r="AM13" s="661"/>
      <c r="AN13" s="662">
        <f>AT13+AZ13</f>
        <v>270</v>
      </c>
      <c r="AO13" s="663"/>
      <c r="AP13" s="663"/>
      <c r="AQ13" s="663"/>
      <c r="AR13" s="663"/>
      <c r="AS13" s="663"/>
      <c r="AT13" s="664"/>
      <c r="AU13" s="664"/>
      <c r="AV13" s="664"/>
      <c r="AW13" s="664"/>
      <c r="AX13" s="664"/>
      <c r="AY13" s="664"/>
      <c r="AZ13" s="664">
        <f>BC50</f>
        <v>270</v>
      </c>
      <c r="BA13" s="664"/>
      <c r="BB13" s="664"/>
      <c r="BC13" s="664"/>
      <c r="BD13" s="664"/>
      <c r="BE13" s="664"/>
      <c r="BF13" s="664"/>
      <c r="BG13" s="665"/>
      <c r="BH13" s="3"/>
      <c r="BI13" s="3"/>
      <c r="BJ13" s="3"/>
      <c r="BK13" s="4"/>
    </row>
    <row r="14" spans="1:63" s="5" customFormat="1" ht="26.25" customHeight="1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639" t="s">
        <v>42</v>
      </c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640"/>
      <c r="AA14" s="640"/>
      <c r="AB14" s="640"/>
      <c r="AC14" s="640"/>
      <c r="AD14" s="640"/>
      <c r="AE14" s="640"/>
      <c r="AF14" s="640"/>
      <c r="AG14" s="640"/>
      <c r="AH14" s="640"/>
      <c r="AI14" s="640"/>
      <c r="AJ14" s="640"/>
      <c r="AK14" s="640"/>
      <c r="AL14" s="640"/>
      <c r="AM14" s="640"/>
      <c r="AN14" s="641">
        <f>SUM(AN7:AS13)</f>
        <v>2268</v>
      </c>
      <c r="AO14" s="642"/>
      <c r="AP14" s="642"/>
      <c r="AQ14" s="642"/>
      <c r="AR14" s="642"/>
      <c r="AS14" s="643"/>
      <c r="AT14" s="641">
        <f>SUM(AT7:AY13)</f>
        <v>496</v>
      </c>
      <c r="AU14" s="642"/>
      <c r="AV14" s="642"/>
      <c r="AW14" s="642"/>
      <c r="AX14" s="642"/>
      <c r="AY14" s="643"/>
      <c r="AZ14" s="644">
        <f>SUM(AZ7:BG13)</f>
        <v>1772</v>
      </c>
      <c r="BA14" s="644"/>
      <c r="BB14" s="644"/>
      <c r="BC14" s="644"/>
      <c r="BD14" s="644"/>
      <c r="BE14" s="644"/>
      <c r="BF14" s="644"/>
      <c r="BG14" s="645"/>
      <c r="BH14" s="3"/>
      <c r="BI14" s="3"/>
      <c r="BJ14" s="3"/>
      <c r="BK14" s="4"/>
    </row>
    <row r="15" spans="1:63" s="5" customFormat="1" ht="1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4"/>
    </row>
    <row r="16" spans="1:63" s="5" customFormat="1" ht="1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4"/>
    </row>
    <row r="17" spans="1:63" s="13" customFormat="1" ht="22.5" customHeight="1" thickBot="1">
      <c r="A17" s="646" t="s">
        <v>43</v>
      </c>
      <c r="B17" s="646"/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46"/>
      <c r="N17" s="646"/>
      <c r="O17" s="646"/>
      <c r="P17" s="646"/>
      <c r="Q17" s="646"/>
      <c r="R17" s="646"/>
      <c r="S17" s="646"/>
      <c r="T17" s="646"/>
      <c r="U17" s="646"/>
      <c r="V17" s="646"/>
      <c r="W17" s="646"/>
      <c r="X17" s="646"/>
      <c r="Y17" s="646"/>
      <c r="Z17" s="646"/>
      <c r="AA17" s="646"/>
      <c r="AB17" s="646"/>
      <c r="AC17" s="646"/>
      <c r="AD17" s="646"/>
      <c r="AE17" s="646"/>
      <c r="AF17" s="646"/>
      <c r="AG17" s="646"/>
      <c r="AH17" s="646"/>
      <c r="AI17" s="646"/>
      <c r="AJ17" s="646"/>
      <c r="AK17" s="646"/>
      <c r="AL17" s="646"/>
      <c r="AM17" s="646"/>
      <c r="AN17" s="646"/>
      <c r="AO17" s="646"/>
      <c r="AP17" s="646"/>
      <c r="AQ17" s="646"/>
      <c r="AR17" s="646"/>
      <c r="AS17" s="646"/>
      <c r="AT17" s="646"/>
      <c r="AU17" s="646"/>
      <c r="AV17" s="646"/>
      <c r="AW17" s="646"/>
      <c r="AX17" s="646"/>
      <c r="AY17" s="646"/>
      <c r="AZ17" s="646"/>
      <c r="BA17" s="646"/>
      <c r="BB17" s="646"/>
      <c r="BC17" s="646"/>
      <c r="BD17" s="646"/>
      <c r="BE17" s="646"/>
      <c r="BF17" s="646"/>
      <c r="BG17" s="646"/>
      <c r="BH17" s="646"/>
      <c r="BI17" s="12"/>
      <c r="BJ17" s="12"/>
      <c r="BK17" s="12"/>
    </row>
    <row r="18" spans="1:63" s="16" customFormat="1" ht="15.75" customHeight="1" thickBot="1">
      <c r="A18" s="366" t="s">
        <v>44</v>
      </c>
      <c r="B18" s="379"/>
      <c r="C18" s="372" t="s">
        <v>45</v>
      </c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4"/>
      <c r="U18" s="372" t="s">
        <v>46</v>
      </c>
      <c r="V18" s="373"/>
      <c r="W18" s="373"/>
      <c r="X18" s="373"/>
      <c r="Y18" s="373"/>
      <c r="Z18" s="374"/>
      <c r="AA18" s="381" t="s">
        <v>131</v>
      </c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650" t="s">
        <v>46</v>
      </c>
      <c r="AP18" s="651"/>
      <c r="AQ18" s="651"/>
      <c r="AR18" s="651"/>
      <c r="AS18" s="651"/>
      <c r="AT18" s="651"/>
      <c r="AU18" s="651"/>
      <c r="AV18" s="651"/>
      <c r="AW18" s="651"/>
      <c r="AX18" s="651"/>
      <c r="AY18" s="651"/>
      <c r="AZ18" s="651"/>
      <c r="BA18" s="651"/>
      <c r="BB18" s="651"/>
      <c r="BC18" s="651"/>
      <c r="BD18" s="651"/>
      <c r="BE18" s="651"/>
      <c r="BF18" s="651"/>
      <c r="BG18" s="651"/>
      <c r="BH18" s="652"/>
      <c r="BI18" s="15"/>
      <c r="BJ18" s="15"/>
      <c r="BK18" s="15"/>
    </row>
    <row r="19" spans="1:63" s="16" customFormat="1" ht="15" thickBot="1">
      <c r="A19" s="368"/>
      <c r="B19" s="647"/>
      <c r="C19" s="375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7"/>
      <c r="U19" s="378"/>
      <c r="V19" s="351"/>
      <c r="W19" s="351"/>
      <c r="X19" s="351"/>
      <c r="Y19" s="351"/>
      <c r="Z19" s="352"/>
      <c r="AA19" s="384" t="s">
        <v>48</v>
      </c>
      <c r="AB19" s="629"/>
      <c r="AC19" s="372" t="s">
        <v>49</v>
      </c>
      <c r="AD19" s="373"/>
      <c r="AE19" s="373"/>
      <c r="AF19" s="373"/>
      <c r="AG19" s="373"/>
      <c r="AH19" s="373"/>
      <c r="AI19" s="373"/>
      <c r="AJ19" s="373"/>
      <c r="AK19" s="373"/>
      <c r="AL19" s="373"/>
      <c r="AM19" s="382"/>
      <c r="AN19" s="382"/>
      <c r="AO19" s="372" t="s">
        <v>51</v>
      </c>
      <c r="AP19" s="373"/>
      <c r="AQ19" s="373"/>
      <c r="AR19" s="373"/>
      <c r="AS19" s="373"/>
      <c r="AT19" s="373"/>
      <c r="AU19" s="373"/>
      <c r="AV19" s="373"/>
      <c r="AW19" s="373"/>
      <c r="AX19" s="373"/>
      <c r="AY19" s="372" t="s">
        <v>52</v>
      </c>
      <c r="AZ19" s="373"/>
      <c r="BA19" s="373"/>
      <c r="BB19" s="373"/>
      <c r="BC19" s="373"/>
      <c r="BD19" s="373"/>
      <c r="BE19" s="373"/>
      <c r="BF19" s="373"/>
      <c r="BG19" s="373"/>
      <c r="BH19" s="374"/>
      <c r="BI19" s="15"/>
      <c r="BJ19" s="15"/>
      <c r="BK19" s="15"/>
    </row>
    <row r="20" spans="1:63" s="16" customFormat="1" ht="15.75" customHeight="1">
      <c r="A20" s="648"/>
      <c r="B20" s="649"/>
      <c r="C20" s="375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7"/>
      <c r="U20" s="392" t="s">
        <v>135</v>
      </c>
      <c r="V20" s="398"/>
      <c r="W20" s="393"/>
      <c r="X20" s="398" t="s">
        <v>136</v>
      </c>
      <c r="Y20" s="398"/>
      <c r="Z20" s="399"/>
      <c r="AA20" s="386"/>
      <c r="AB20" s="387"/>
      <c r="AC20" s="630" t="s">
        <v>8</v>
      </c>
      <c r="AD20" s="631"/>
      <c r="AE20" s="631"/>
      <c r="AF20" s="631"/>
      <c r="AG20" s="631"/>
      <c r="AH20" s="632"/>
      <c r="AI20" s="373" t="s">
        <v>57</v>
      </c>
      <c r="AJ20" s="373"/>
      <c r="AK20" s="373"/>
      <c r="AL20" s="373"/>
      <c r="AM20" s="373"/>
      <c r="AN20" s="374"/>
      <c r="AO20" s="616">
        <v>17</v>
      </c>
      <c r="AP20" s="617"/>
      <c r="AQ20" s="617"/>
      <c r="AR20" s="618" t="s">
        <v>158</v>
      </c>
      <c r="AS20" s="618"/>
      <c r="AT20" s="618"/>
      <c r="AU20" s="618"/>
      <c r="AV20" s="618"/>
      <c r="AW20" s="618"/>
      <c r="AX20" s="618"/>
      <c r="AY20" s="616">
        <v>14</v>
      </c>
      <c r="AZ20" s="617"/>
      <c r="BA20" s="617"/>
      <c r="BB20" s="618" t="s">
        <v>158</v>
      </c>
      <c r="BC20" s="618"/>
      <c r="BD20" s="618"/>
      <c r="BE20" s="618"/>
      <c r="BF20" s="618"/>
      <c r="BG20" s="618"/>
      <c r="BH20" s="619"/>
      <c r="BI20" s="15"/>
      <c r="BJ20" s="15"/>
      <c r="BK20" s="15"/>
    </row>
    <row r="21" spans="1:63" s="16" customFormat="1" ht="28.5" customHeight="1">
      <c r="A21" s="648"/>
      <c r="B21" s="649"/>
      <c r="C21" s="375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7"/>
      <c r="U21" s="394"/>
      <c r="V21" s="400"/>
      <c r="W21" s="395"/>
      <c r="X21" s="400"/>
      <c r="Y21" s="400"/>
      <c r="Z21" s="401"/>
      <c r="AA21" s="386"/>
      <c r="AB21" s="387"/>
      <c r="AC21" s="633"/>
      <c r="AD21" s="634"/>
      <c r="AE21" s="634"/>
      <c r="AF21" s="634"/>
      <c r="AG21" s="634"/>
      <c r="AH21" s="635"/>
      <c r="AI21" s="376"/>
      <c r="AJ21" s="376"/>
      <c r="AK21" s="376"/>
      <c r="AL21" s="376"/>
      <c r="AM21" s="376"/>
      <c r="AN21" s="377"/>
      <c r="AO21" s="620" t="s">
        <v>165</v>
      </c>
      <c r="AP21" s="621"/>
      <c r="AQ21" s="621"/>
      <c r="AR21" s="622"/>
      <c r="AS21" s="404" t="s">
        <v>166</v>
      </c>
      <c r="AT21" s="409"/>
      <c r="AU21" s="405"/>
      <c r="AV21" s="626" t="s">
        <v>60</v>
      </c>
      <c r="AW21" s="621"/>
      <c r="AX21" s="621"/>
      <c r="AY21" s="620" t="s">
        <v>165</v>
      </c>
      <c r="AZ21" s="621"/>
      <c r="BA21" s="621"/>
      <c r="BB21" s="622"/>
      <c r="BC21" s="404" t="s">
        <v>166</v>
      </c>
      <c r="BD21" s="409"/>
      <c r="BE21" s="405"/>
      <c r="BF21" s="626" t="s">
        <v>60</v>
      </c>
      <c r="BG21" s="621"/>
      <c r="BH21" s="628"/>
      <c r="BI21" s="15"/>
      <c r="BJ21" s="15"/>
      <c r="BK21" s="15"/>
    </row>
    <row r="22" spans="1:63" s="16" customFormat="1" ht="54" customHeight="1" thickBot="1">
      <c r="A22" s="648"/>
      <c r="B22" s="649"/>
      <c r="C22" s="378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2"/>
      <c r="U22" s="396"/>
      <c r="V22" s="402"/>
      <c r="W22" s="397"/>
      <c r="X22" s="402"/>
      <c r="Y22" s="402"/>
      <c r="Z22" s="403"/>
      <c r="AA22" s="388"/>
      <c r="AB22" s="389"/>
      <c r="AC22" s="636"/>
      <c r="AD22" s="637"/>
      <c r="AE22" s="637"/>
      <c r="AF22" s="637"/>
      <c r="AG22" s="637"/>
      <c r="AH22" s="638"/>
      <c r="AI22" s="351"/>
      <c r="AJ22" s="351"/>
      <c r="AK22" s="351"/>
      <c r="AL22" s="351"/>
      <c r="AM22" s="351"/>
      <c r="AN22" s="352"/>
      <c r="AO22" s="378"/>
      <c r="AP22" s="351"/>
      <c r="AQ22" s="351"/>
      <c r="AR22" s="623"/>
      <c r="AS22" s="357"/>
      <c r="AT22" s="411"/>
      <c r="AU22" s="408"/>
      <c r="AV22" s="627"/>
      <c r="AW22" s="351"/>
      <c r="AX22" s="351"/>
      <c r="AY22" s="378"/>
      <c r="AZ22" s="351"/>
      <c r="BA22" s="351"/>
      <c r="BB22" s="623"/>
      <c r="BC22" s="357"/>
      <c r="BD22" s="411"/>
      <c r="BE22" s="408"/>
      <c r="BF22" s="627"/>
      <c r="BG22" s="351"/>
      <c r="BH22" s="352"/>
      <c r="BI22" s="17"/>
      <c r="BJ22" s="17"/>
      <c r="BK22" s="17"/>
    </row>
    <row r="23" spans="1:63" s="19" customFormat="1" ht="14.25" thickBot="1">
      <c r="A23" s="345">
        <v>1</v>
      </c>
      <c r="B23" s="613"/>
      <c r="C23" s="347">
        <v>2</v>
      </c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48"/>
      <c r="U23" s="347">
        <v>3</v>
      </c>
      <c r="V23" s="339"/>
      <c r="W23" s="344"/>
      <c r="X23" s="339">
        <v>4</v>
      </c>
      <c r="Y23" s="339"/>
      <c r="Z23" s="348"/>
      <c r="AA23" s="614">
        <v>5</v>
      </c>
      <c r="AB23" s="615"/>
      <c r="AC23" s="347">
        <v>6</v>
      </c>
      <c r="AD23" s="339"/>
      <c r="AE23" s="339"/>
      <c r="AF23" s="339"/>
      <c r="AG23" s="339"/>
      <c r="AH23" s="344"/>
      <c r="AI23" s="343">
        <v>7</v>
      </c>
      <c r="AJ23" s="339"/>
      <c r="AK23" s="339"/>
      <c r="AL23" s="339"/>
      <c r="AM23" s="339"/>
      <c r="AN23" s="348"/>
      <c r="AO23" s="347">
        <v>8</v>
      </c>
      <c r="AP23" s="339"/>
      <c r="AQ23" s="339"/>
      <c r="AR23" s="344"/>
      <c r="AS23" s="343">
        <v>9</v>
      </c>
      <c r="AT23" s="339"/>
      <c r="AU23" s="344"/>
      <c r="AV23" s="339">
        <v>10</v>
      </c>
      <c r="AW23" s="339"/>
      <c r="AX23" s="339"/>
      <c r="AY23" s="347">
        <v>11</v>
      </c>
      <c r="AZ23" s="339"/>
      <c r="BA23" s="339"/>
      <c r="BB23" s="344"/>
      <c r="BC23" s="343">
        <v>12</v>
      </c>
      <c r="BD23" s="339"/>
      <c r="BE23" s="339"/>
      <c r="BF23" s="339">
        <v>13</v>
      </c>
      <c r="BG23" s="339"/>
      <c r="BH23" s="348"/>
      <c r="BI23" s="18"/>
      <c r="BJ23" s="365"/>
      <c r="BK23" s="365"/>
    </row>
    <row r="24" spans="1:63" s="21" customFormat="1" ht="21" thickBot="1">
      <c r="A24" s="1229" t="s">
        <v>61</v>
      </c>
      <c r="B24" s="1230"/>
      <c r="C24" s="1220" t="s">
        <v>62</v>
      </c>
      <c r="D24" s="1221"/>
      <c r="E24" s="1221"/>
      <c r="F24" s="1221"/>
      <c r="G24" s="1221"/>
      <c r="H24" s="1221"/>
      <c r="I24" s="1221"/>
      <c r="J24" s="1221"/>
      <c r="K24" s="1221"/>
      <c r="L24" s="1221"/>
      <c r="M24" s="1221"/>
      <c r="N24" s="1221"/>
      <c r="O24" s="1221"/>
      <c r="P24" s="1221"/>
      <c r="Q24" s="1221"/>
      <c r="R24" s="1221"/>
      <c r="S24" s="1221"/>
      <c r="T24" s="1231"/>
      <c r="U24" s="1323"/>
      <c r="V24" s="1233"/>
      <c r="W24" s="1324"/>
      <c r="X24" s="1233"/>
      <c r="Y24" s="1233"/>
      <c r="Z24" s="1234"/>
      <c r="AA24" s="1226">
        <f>AC24+AI24</f>
        <v>768</v>
      </c>
      <c r="AB24" s="1325"/>
      <c r="AC24" s="1211">
        <f>AC25+AC26+AC28</f>
        <v>316</v>
      </c>
      <c r="AD24" s="1212"/>
      <c r="AE24" s="1212"/>
      <c r="AF24" s="1212"/>
      <c r="AG24" s="1212"/>
      <c r="AH24" s="1213"/>
      <c r="AI24" s="1214">
        <f>AI25+AI26+AI28</f>
        <v>452</v>
      </c>
      <c r="AJ24" s="1215"/>
      <c r="AK24" s="1215"/>
      <c r="AL24" s="1215"/>
      <c r="AM24" s="1215"/>
      <c r="AN24" s="1216"/>
      <c r="AO24" s="1208">
        <f>SUM(AO25:AR28)</f>
        <v>172</v>
      </c>
      <c r="AP24" s="1209"/>
      <c r="AQ24" s="1209"/>
      <c r="AR24" s="1210"/>
      <c r="AS24" s="1217">
        <f>SUM(AS25:AU28)</f>
        <v>194</v>
      </c>
      <c r="AT24" s="1209"/>
      <c r="AU24" s="1210"/>
      <c r="AV24" s="1206">
        <f>SUM(AV25:AX28)</f>
        <v>3</v>
      </c>
      <c r="AW24" s="1206"/>
      <c r="AX24" s="1206"/>
      <c r="AY24" s="1208">
        <f>SUM(AY25:BB28)</f>
        <v>144</v>
      </c>
      <c r="AZ24" s="1209"/>
      <c r="BA24" s="1209"/>
      <c r="BB24" s="1210"/>
      <c r="BC24" s="1217">
        <f>SUM(BC25:BE28)</f>
        <v>258</v>
      </c>
      <c r="BD24" s="1209"/>
      <c r="BE24" s="1210"/>
      <c r="BF24" s="1206">
        <f>SUM(BF25:BH28)</f>
        <v>17</v>
      </c>
      <c r="BG24" s="1206"/>
      <c r="BH24" s="1228"/>
      <c r="BI24" s="20"/>
      <c r="BJ24" s="290"/>
      <c r="BK24" s="290"/>
    </row>
    <row r="25" spans="1:63" s="21" customFormat="1" ht="21" customHeight="1">
      <c r="A25" s="227" t="s">
        <v>63</v>
      </c>
      <c r="B25" s="596"/>
      <c r="C25" s="261" t="s">
        <v>64</v>
      </c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3"/>
      <c r="U25" s="332">
        <v>2</v>
      </c>
      <c r="V25" s="334"/>
      <c r="W25" s="333"/>
      <c r="X25" s="334"/>
      <c r="Y25" s="334"/>
      <c r="Z25" s="334"/>
      <c r="AA25" s="188">
        <f>AI25+AC25</f>
        <v>240</v>
      </c>
      <c r="AB25" s="207"/>
      <c r="AC25" s="191">
        <f>AO25+AY25</f>
        <v>104</v>
      </c>
      <c r="AD25" s="192"/>
      <c r="AE25" s="192"/>
      <c r="AF25" s="192"/>
      <c r="AG25" s="192"/>
      <c r="AH25" s="193"/>
      <c r="AI25" s="607">
        <f>AS25+BC25</f>
        <v>136</v>
      </c>
      <c r="AJ25" s="608"/>
      <c r="AK25" s="608"/>
      <c r="AL25" s="608"/>
      <c r="AM25" s="608"/>
      <c r="AN25" s="609"/>
      <c r="AO25" s="536">
        <v>60</v>
      </c>
      <c r="AP25" s="537"/>
      <c r="AQ25" s="537"/>
      <c r="AR25" s="538"/>
      <c r="AS25" s="207">
        <v>58</v>
      </c>
      <c r="AT25" s="192"/>
      <c r="AU25" s="193"/>
      <c r="AV25" s="519"/>
      <c r="AW25" s="519"/>
      <c r="AX25" s="519"/>
      <c r="AY25" s="536">
        <v>44</v>
      </c>
      <c r="AZ25" s="537"/>
      <c r="BA25" s="537"/>
      <c r="BB25" s="538"/>
      <c r="BC25" s="207">
        <v>78</v>
      </c>
      <c r="BD25" s="192"/>
      <c r="BE25" s="193"/>
      <c r="BF25" s="519">
        <v>6</v>
      </c>
      <c r="BG25" s="519"/>
      <c r="BH25" s="520"/>
      <c r="BI25" s="22"/>
      <c r="BJ25" s="312"/>
      <c r="BK25" s="312"/>
    </row>
    <row r="26" spans="1:63" s="21" customFormat="1" ht="19.5">
      <c r="A26" s="313" t="s">
        <v>65</v>
      </c>
      <c r="B26" s="314"/>
      <c r="C26" s="315" t="s">
        <v>66</v>
      </c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7"/>
      <c r="U26" s="602">
        <v>2</v>
      </c>
      <c r="V26" s="603"/>
      <c r="W26" s="604"/>
      <c r="X26" s="322"/>
      <c r="Y26" s="603"/>
      <c r="Z26" s="323"/>
      <c r="AA26" s="240">
        <f>AI26+AC26</f>
        <v>420</v>
      </c>
      <c r="AB26" s="326"/>
      <c r="AC26" s="240">
        <f>AO26+AY26</f>
        <v>140</v>
      </c>
      <c r="AD26" s="241"/>
      <c r="AE26" s="241"/>
      <c r="AF26" s="241"/>
      <c r="AG26" s="241"/>
      <c r="AH26" s="242"/>
      <c r="AI26" s="243">
        <f>AS26+BC26</f>
        <v>280</v>
      </c>
      <c r="AJ26" s="244"/>
      <c r="AK26" s="244"/>
      <c r="AL26" s="244"/>
      <c r="AM26" s="244"/>
      <c r="AN26" s="606"/>
      <c r="AO26" s="557">
        <v>40</v>
      </c>
      <c r="AP26" s="558"/>
      <c r="AQ26" s="558"/>
      <c r="AR26" s="559"/>
      <c r="AS26" s="560">
        <v>100</v>
      </c>
      <c r="AT26" s="241"/>
      <c r="AU26" s="242"/>
      <c r="AV26" s="601"/>
      <c r="AW26" s="547"/>
      <c r="AX26" s="548"/>
      <c r="AY26" s="557">
        <v>100</v>
      </c>
      <c r="AZ26" s="558"/>
      <c r="BA26" s="558"/>
      <c r="BB26" s="559"/>
      <c r="BC26" s="560">
        <v>180</v>
      </c>
      <c r="BD26" s="241"/>
      <c r="BE26" s="242"/>
      <c r="BF26" s="601">
        <v>11</v>
      </c>
      <c r="BG26" s="547"/>
      <c r="BH26" s="548"/>
      <c r="BI26" s="22"/>
      <c r="BJ26" s="312"/>
      <c r="BK26" s="312"/>
    </row>
    <row r="27" spans="1:63" s="21" customFormat="1" ht="19.5">
      <c r="A27" s="259"/>
      <c r="B27" s="260"/>
      <c r="C27" s="264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6"/>
      <c r="U27" s="320"/>
      <c r="V27" s="605"/>
      <c r="W27" s="321"/>
      <c r="X27" s="324"/>
      <c r="Y27" s="605"/>
      <c r="Z27" s="325"/>
      <c r="AA27" s="184"/>
      <c r="AB27" s="181"/>
      <c r="AC27" s="184"/>
      <c r="AD27" s="180"/>
      <c r="AE27" s="180"/>
      <c r="AF27" s="180"/>
      <c r="AG27" s="180"/>
      <c r="AH27" s="185"/>
      <c r="AI27" s="246"/>
      <c r="AJ27" s="247"/>
      <c r="AK27" s="247"/>
      <c r="AL27" s="247"/>
      <c r="AM27" s="247"/>
      <c r="AN27" s="686"/>
      <c r="AO27" s="576"/>
      <c r="AP27" s="577"/>
      <c r="AQ27" s="577"/>
      <c r="AR27" s="578"/>
      <c r="AS27" s="183"/>
      <c r="AT27" s="180"/>
      <c r="AU27" s="185"/>
      <c r="AV27" s="570"/>
      <c r="AW27" s="571"/>
      <c r="AX27" s="572"/>
      <c r="AY27" s="576"/>
      <c r="AZ27" s="577"/>
      <c r="BA27" s="577"/>
      <c r="BB27" s="578"/>
      <c r="BC27" s="183"/>
      <c r="BD27" s="180"/>
      <c r="BE27" s="185"/>
      <c r="BF27" s="570"/>
      <c r="BG27" s="571"/>
      <c r="BH27" s="572"/>
      <c r="BI27" s="22"/>
      <c r="BJ27" s="312"/>
      <c r="BK27" s="312"/>
    </row>
    <row r="28" spans="1:63" s="21" customFormat="1" ht="21" customHeight="1" thickBot="1">
      <c r="A28" s="227" t="s">
        <v>67</v>
      </c>
      <c r="B28" s="596"/>
      <c r="C28" s="1168" t="s">
        <v>68</v>
      </c>
      <c r="D28" s="1169"/>
      <c r="E28" s="1169"/>
      <c r="F28" s="1169"/>
      <c r="G28" s="1169"/>
      <c r="H28" s="1169"/>
      <c r="I28" s="1169"/>
      <c r="J28" s="1169"/>
      <c r="K28" s="1169"/>
      <c r="L28" s="1169"/>
      <c r="M28" s="1169"/>
      <c r="N28" s="1169"/>
      <c r="O28" s="1169"/>
      <c r="P28" s="1169"/>
      <c r="Q28" s="1169">
        <v>4</v>
      </c>
      <c r="R28" s="1169"/>
      <c r="S28" s="1169"/>
      <c r="T28" s="1170"/>
      <c r="U28" s="306"/>
      <c r="V28" s="308"/>
      <c r="W28" s="307">
        <v>1</v>
      </c>
      <c r="X28" s="600">
        <v>1</v>
      </c>
      <c r="Y28" s="600"/>
      <c r="Z28" s="600"/>
      <c r="AA28" s="291">
        <f>AI28+AC28</f>
        <v>108</v>
      </c>
      <c r="AB28" s="296"/>
      <c r="AC28" s="310">
        <f>AO28+AY28</f>
        <v>72</v>
      </c>
      <c r="AD28" s="297"/>
      <c r="AE28" s="297"/>
      <c r="AF28" s="297"/>
      <c r="AG28" s="297"/>
      <c r="AH28" s="311"/>
      <c r="AI28" s="298">
        <f>AS28+BC28</f>
        <v>36</v>
      </c>
      <c r="AJ28" s="299"/>
      <c r="AK28" s="299"/>
      <c r="AL28" s="299"/>
      <c r="AM28" s="299"/>
      <c r="AN28" s="556"/>
      <c r="AO28" s="593">
        <v>72</v>
      </c>
      <c r="AP28" s="594"/>
      <c r="AQ28" s="594"/>
      <c r="AR28" s="595"/>
      <c r="AS28" s="296">
        <v>36</v>
      </c>
      <c r="AT28" s="297"/>
      <c r="AU28" s="311"/>
      <c r="AV28" s="587">
        <v>3</v>
      </c>
      <c r="AW28" s="587"/>
      <c r="AX28" s="587"/>
      <c r="AY28" s="301"/>
      <c r="AZ28" s="594"/>
      <c r="BA28" s="594"/>
      <c r="BB28" s="595"/>
      <c r="BC28" s="296"/>
      <c r="BD28" s="297"/>
      <c r="BE28" s="311"/>
      <c r="BF28" s="587"/>
      <c r="BG28" s="587"/>
      <c r="BH28" s="588"/>
      <c r="BI28" s="22"/>
      <c r="BJ28" s="312"/>
      <c r="BK28" s="312"/>
    </row>
    <row r="29" spans="1:63" s="21" customFormat="1" ht="21.75" customHeight="1" thickBot="1">
      <c r="A29" s="1229" t="s">
        <v>69</v>
      </c>
      <c r="B29" s="1230"/>
      <c r="C29" s="1220" t="s">
        <v>70</v>
      </c>
      <c r="D29" s="1221"/>
      <c r="E29" s="1221"/>
      <c r="F29" s="1221"/>
      <c r="G29" s="1221"/>
      <c r="H29" s="1221"/>
      <c r="I29" s="1221"/>
      <c r="J29" s="1221"/>
      <c r="K29" s="1221"/>
      <c r="L29" s="1221"/>
      <c r="M29" s="1221"/>
      <c r="N29" s="1221"/>
      <c r="O29" s="1221"/>
      <c r="P29" s="1221"/>
      <c r="Q29" s="1221"/>
      <c r="R29" s="1221"/>
      <c r="S29" s="1221"/>
      <c r="T29" s="1231"/>
      <c r="U29" s="1315"/>
      <c r="V29" s="1316"/>
      <c r="W29" s="1317"/>
      <c r="X29" s="1316"/>
      <c r="Y29" s="1316"/>
      <c r="Z29" s="1318"/>
      <c r="AA29" s="1319">
        <f>AI29+AC29</f>
        <v>418</v>
      </c>
      <c r="AB29" s="1320"/>
      <c r="AC29" s="1211">
        <f>AC30+AC34</f>
        <v>180</v>
      </c>
      <c r="AD29" s="1212"/>
      <c r="AE29" s="1212"/>
      <c r="AF29" s="1212"/>
      <c r="AG29" s="1212"/>
      <c r="AH29" s="1213"/>
      <c r="AI29" s="1321">
        <f>AI30+AI34</f>
        <v>238</v>
      </c>
      <c r="AJ29" s="1212"/>
      <c r="AK29" s="1212"/>
      <c r="AL29" s="1212"/>
      <c r="AM29" s="1212"/>
      <c r="AN29" s="1322"/>
      <c r="AO29" s="1208">
        <f>AO30+AO34</f>
        <v>146</v>
      </c>
      <c r="AP29" s="1209"/>
      <c r="AQ29" s="1209"/>
      <c r="AR29" s="1210"/>
      <c r="AS29" s="1217">
        <f>AS30+AS34</f>
        <v>200</v>
      </c>
      <c r="AT29" s="1209"/>
      <c r="AU29" s="1210"/>
      <c r="AV29" s="1206">
        <f>AV30+AV34</f>
        <v>9</v>
      </c>
      <c r="AW29" s="1206"/>
      <c r="AX29" s="1206"/>
      <c r="AY29" s="1208">
        <f>AY30+AY34</f>
        <v>34</v>
      </c>
      <c r="AZ29" s="1209"/>
      <c r="BA29" s="1209"/>
      <c r="BB29" s="1210"/>
      <c r="BC29" s="1217">
        <f>BC30+BC34</f>
        <v>38</v>
      </c>
      <c r="BD29" s="1209"/>
      <c r="BE29" s="1210"/>
      <c r="BF29" s="1206">
        <f>BF30+BF34</f>
        <v>2</v>
      </c>
      <c r="BG29" s="1206"/>
      <c r="BH29" s="1228"/>
      <c r="BI29" s="20"/>
      <c r="BJ29" s="290"/>
      <c r="BK29" s="290"/>
    </row>
    <row r="30" spans="1:63" s="21" customFormat="1" ht="21" customHeight="1" thickBot="1">
      <c r="A30" s="1307" t="s">
        <v>71</v>
      </c>
      <c r="B30" s="1308"/>
      <c r="C30" s="550" t="s">
        <v>72</v>
      </c>
      <c r="D30" s="551"/>
      <c r="E30" s="551"/>
      <c r="F30" s="551"/>
      <c r="G30" s="551"/>
      <c r="H30" s="551"/>
      <c r="I30" s="551"/>
      <c r="J30" s="551"/>
      <c r="K30" s="551"/>
      <c r="L30" s="551"/>
      <c r="M30" s="551"/>
      <c r="N30" s="551"/>
      <c r="O30" s="551"/>
      <c r="P30" s="551"/>
      <c r="Q30" s="551">
        <v>9</v>
      </c>
      <c r="R30" s="551"/>
      <c r="S30" s="551"/>
      <c r="T30" s="552"/>
      <c r="U30" s="951"/>
      <c r="V30" s="952"/>
      <c r="W30" s="952"/>
      <c r="X30" s="952"/>
      <c r="Y30" s="952"/>
      <c r="Z30" s="953"/>
      <c r="AA30" s="281">
        <f>AI30+AC30</f>
        <v>156</v>
      </c>
      <c r="AB30" s="282"/>
      <c r="AC30" s="107">
        <f>SUM(AC31:AH33)</f>
        <v>90</v>
      </c>
      <c r="AD30" s="96"/>
      <c r="AE30" s="96"/>
      <c r="AF30" s="96"/>
      <c r="AG30" s="96"/>
      <c r="AH30" s="117"/>
      <c r="AI30" s="274">
        <f>SUM(AI31:AN33)</f>
        <v>66</v>
      </c>
      <c r="AJ30" s="275"/>
      <c r="AK30" s="275"/>
      <c r="AL30" s="275"/>
      <c r="AM30" s="275"/>
      <c r="AN30" s="493"/>
      <c r="AO30" s="1312">
        <f>AO31+AO33</f>
        <v>56</v>
      </c>
      <c r="AP30" s="1313"/>
      <c r="AQ30" s="1313"/>
      <c r="AR30" s="1314"/>
      <c r="AS30" s="122">
        <f>AS31+AS33</f>
        <v>28</v>
      </c>
      <c r="AT30" s="96"/>
      <c r="AU30" s="117"/>
      <c r="AV30" s="1310">
        <f>AV31+AV33</f>
        <v>2</v>
      </c>
      <c r="AW30" s="1310"/>
      <c r="AX30" s="1310"/>
      <c r="AY30" s="1312">
        <f>AY31+AY33</f>
        <v>34</v>
      </c>
      <c r="AZ30" s="1313"/>
      <c r="BA30" s="1313"/>
      <c r="BB30" s="1314"/>
      <c r="BC30" s="122">
        <f>BC31+BC33</f>
        <v>38</v>
      </c>
      <c r="BD30" s="96"/>
      <c r="BE30" s="96"/>
      <c r="BF30" s="1309">
        <f>BF31+BF33</f>
        <v>2</v>
      </c>
      <c r="BG30" s="1310"/>
      <c r="BH30" s="1311"/>
      <c r="BI30" s="23"/>
      <c r="BJ30" s="197"/>
      <c r="BK30" s="197"/>
    </row>
    <row r="31" spans="1:63" s="21" customFormat="1" ht="19.5">
      <c r="A31" s="257" t="s">
        <v>73</v>
      </c>
      <c r="B31" s="258"/>
      <c r="C31" s="261" t="s">
        <v>74</v>
      </c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3"/>
      <c r="U31" s="267"/>
      <c r="V31" s="269"/>
      <c r="W31" s="268"/>
      <c r="X31" s="579">
        <v>1</v>
      </c>
      <c r="Y31" s="269"/>
      <c r="Z31" s="270"/>
      <c r="AA31" s="249">
        <f>AC31+AC32+AI31+AM32</f>
        <v>84</v>
      </c>
      <c r="AB31" s="271"/>
      <c r="AC31" s="249">
        <v>56</v>
      </c>
      <c r="AD31" s="250"/>
      <c r="AE31" s="250"/>
      <c r="AF31" s="250"/>
      <c r="AG31" s="250"/>
      <c r="AH31" s="251"/>
      <c r="AI31" s="252">
        <f>AS31+BC31</f>
        <v>28</v>
      </c>
      <c r="AJ31" s="253"/>
      <c r="AK31" s="253"/>
      <c r="AL31" s="253"/>
      <c r="AM31" s="253"/>
      <c r="AN31" s="581"/>
      <c r="AO31" s="583">
        <v>56</v>
      </c>
      <c r="AP31" s="574"/>
      <c r="AQ31" s="574"/>
      <c r="AR31" s="575"/>
      <c r="AS31" s="272">
        <v>28</v>
      </c>
      <c r="AT31" s="250"/>
      <c r="AU31" s="251"/>
      <c r="AV31" s="567">
        <v>2</v>
      </c>
      <c r="AW31" s="568"/>
      <c r="AX31" s="569"/>
      <c r="AY31" s="573"/>
      <c r="AZ31" s="574"/>
      <c r="BA31" s="574"/>
      <c r="BB31" s="575"/>
      <c r="BC31" s="272"/>
      <c r="BD31" s="250"/>
      <c r="BE31" s="251"/>
      <c r="BF31" s="567"/>
      <c r="BG31" s="568"/>
      <c r="BH31" s="569"/>
      <c r="BI31" s="23"/>
      <c r="BJ31" s="197"/>
      <c r="BK31" s="197"/>
    </row>
    <row r="32" spans="1:63" s="21" customFormat="1" ht="19.5">
      <c r="A32" s="259"/>
      <c r="B32" s="260"/>
      <c r="C32" s="264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6"/>
      <c r="U32" s="156"/>
      <c r="V32" s="158"/>
      <c r="W32" s="157"/>
      <c r="X32" s="580"/>
      <c r="Y32" s="158"/>
      <c r="Z32" s="159"/>
      <c r="AA32" s="184"/>
      <c r="AB32" s="181"/>
      <c r="AC32" s="184"/>
      <c r="AD32" s="180"/>
      <c r="AE32" s="180"/>
      <c r="AF32" s="180"/>
      <c r="AG32" s="180"/>
      <c r="AH32" s="185"/>
      <c r="AI32" s="246"/>
      <c r="AJ32" s="247"/>
      <c r="AK32" s="247"/>
      <c r="AL32" s="247"/>
      <c r="AM32" s="247"/>
      <c r="AN32" s="686"/>
      <c r="AO32" s="576"/>
      <c r="AP32" s="577"/>
      <c r="AQ32" s="577"/>
      <c r="AR32" s="578"/>
      <c r="AS32" s="183"/>
      <c r="AT32" s="180"/>
      <c r="AU32" s="185"/>
      <c r="AV32" s="570"/>
      <c r="AW32" s="571"/>
      <c r="AX32" s="572"/>
      <c r="AY32" s="576"/>
      <c r="AZ32" s="577"/>
      <c r="BA32" s="577"/>
      <c r="BB32" s="578"/>
      <c r="BC32" s="183"/>
      <c r="BD32" s="180"/>
      <c r="BE32" s="185"/>
      <c r="BF32" s="570"/>
      <c r="BG32" s="571"/>
      <c r="BH32" s="572"/>
      <c r="BI32" s="23"/>
      <c r="BJ32" s="197"/>
      <c r="BK32" s="197"/>
    </row>
    <row r="33" spans="1:63" s="21" customFormat="1" ht="21" thickBot="1">
      <c r="A33" s="313" t="s">
        <v>75</v>
      </c>
      <c r="B33" s="562"/>
      <c r="C33" s="1140" t="s">
        <v>172</v>
      </c>
      <c r="D33" s="1141"/>
      <c r="E33" s="1141"/>
      <c r="F33" s="1141"/>
      <c r="G33" s="1141"/>
      <c r="H33" s="1141"/>
      <c r="I33" s="1141"/>
      <c r="J33" s="1141"/>
      <c r="K33" s="1141"/>
      <c r="L33" s="1141"/>
      <c r="M33" s="1141"/>
      <c r="N33" s="1141"/>
      <c r="O33" s="1141"/>
      <c r="P33" s="1141"/>
      <c r="Q33" s="1141"/>
      <c r="R33" s="1141"/>
      <c r="S33" s="1141"/>
      <c r="T33" s="1142"/>
      <c r="U33" s="563"/>
      <c r="V33" s="564"/>
      <c r="W33" s="564"/>
      <c r="X33" s="564">
        <v>2</v>
      </c>
      <c r="Y33" s="564"/>
      <c r="Z33" s="565"/>
      <c r="AA33" s="566">
        <f>AI33+AC33</f>
        <v>72</v>
      </c>
      <c r="AB33" s="560"/>
      <c r="AC33" s="310">
        <v>34</v>
      </c>
      <c r="AD33" s="297"/>
      <c r="AE33" s="297"/>
      <c r="AF33" s="297"/>
      <c r="AG33" s="297"/>
      <c r="AH33" s="311"/>
      <c r="AI33" s="298">
        <f>AS33+BC33</f>
        <v>38</v>
      </c>
      <c r="AJ33" s="299"/>
      <c r="AK33" s="299"/>
      <c r="AL33" s="299"/>
      <c r="AM33" s="299"/>
      <c r="AN33" s="556"/>
      <c r="AO33" s="557"/>
      <c r="AP33" s="558"/>
      <c r="AQ33" s="558"/>
      <c r="AR33" s="559"/>
      <c r="AS33" s="560"/>
      <c r="AT33" s="241"/>
      <c r="AU33" s="242"/>
      <c r="AV33" s="547"/>
      <c r="AW33" s="547"/>
      <c r="AX33" s="547"/>
      <c r="AY33" s="557">
        <v>34</v>
      </c>
      <c r="AZ33" s="558"/>
      <c r="BA33" s="558"/>
      <c r="BB33" s="559"/>
      <c r="BC33" s="560">
        <v>38</v>
      </c>
      <c r="BD33" s="241"/>
      <c r="BE33" s="242"/>
      <c r="BF33" s="547">
        <v>2</v>
      </c>
      <c r="BG33" s="547"/>
      <c r="BH33" s="548"/>
      <c r="BI33" s="23"/>
      <c r="BJ33" s="197"/>
      <c r="BK33" s="197"/>
    </row>
    <row r="34" spans="1:63" s="21" customFormat="1" ht="21" customHeight="1" thickBot="1">
      <c r="A34" s="1307" t="s">
        <v>79</v>
      </c>
      <c r="B34" s="1308"/>
      <c r="C34" s="550" t="s">
        <v>80</v>
      </c>
      <c r="D34" s="551"/>
      <c r="E34" s="551"/>
      <c r="F34" s="551"/>
      <c r="G34" s="551"/>
      <c r="H34" s="551"/>
      <c r="I34" s="551"/>
      <c r="J34" s="551"/>
      <c r="K34" s="551"/>
      <c r="L34" s="551"/>
      <c r="M34" s="551"/>
      <c r="N34" s="551"/>
      <c r="O34" s="551"/>
      <c r="P34" s="551"/>
      <c r="Q34" s="551">
        <v>9</v>
      </c>
      <c r="R34" s="551"/>
      <c r="S34" s="551"/>
      <c r="T34" s="552"/>
      <c r="U34" s="951"/>
      <c r="V34" s="952"/>
      <c r="W34" s="952"/>
      <c r="X34" s="952"/>
      <c r="Y34" s="952"/>
      <c r="Z34" s="953"/>
      <c r="AA34" s="93">
        <f>AI34+AC34</f>
        <v>262</v>
      </c>
      <c r="AB34" s="218"/>
      <c r="AC34" s="107">
        <f>AC36+AC37</f>
        <v>90</v>
      </c>
      <c r="AD34" s="96"/>
      <c r="AE34" s="96"/>
      <c r="AF34" s="96"/>
      <c r="AG34" s="96"/>
      <c r="AH34" s="117"/>
      <c r="AI34" s="274">
        <f>AI37+AI36</f>
        <v>172</v>
      </c>
      <c r="AJ34" s="275"/>
      <c r="AK34" s="275"/>
      <c r="AL34" s="275"/>
      <c r="AM34" s="275"/>
      <c r="AN34" s="493"/>
      <c r="AO34" s="930">
        <f>AO36+AO37</f>
        <v>90</v>
      </c>
      <c r="AP34" s="931"/>
      <c r="AQ34" s="931"/>
      <c r="AR34" s="933"/>
      <c r="AS34" s="122">
        <f>AS37+AS36</f>
        <v>172</v>
      </c>
      <c r="AT34" s="96"/>
      <c r="AU34" s="117"/>
      <c r="AV34" s="928">
        <f>AV37+AV36</f>
        <v>7</v>
      </c>
      <c r="AW34" s="928"/>
      <c r="AX34" s="928"/>
      <c r="AY34" s="930">
        <f>AY36+AY37</f>
        <v>0</v>
      </c>
      <c r="AZ34" s="931"/>
      <c r="BA34" s="931"/>
      <c r="BB34" s="933"/>
      <c r="BC34" s="122">
        <f>BC37+BC36</f>
        <v>0</v>
      </c>
      <c r="BD34" s="96"/>
      <c r="BE34" s="117"/>
      <c r="BF34" s="928">
        <f>BF37+BF36</f>
        <v>0</v>
      </c>
      <c r="BG34" s="928"/>
      <c r="BH34" s="1306"/>
      <c r="BI34" s="23"/>
      <c r="BJ34" s="197"/>
      <c r="BK34" s="197"/>
    </row>
    <row r="35" spans="1:63" s="21" customFormat="1" ht="18" customHeight="1">
      <c r="A35" s="1301" t="s">
        <v>81</v>
      </c>
      <c r="B35" s="1296"/>
      <c r="C35" s="1302" t="s">
        <v>207</v>
      </c>
      <c r="D35" s="1303"/>
      <c r="E35" s="1303"/>
      <c r="F35" s="1303"/>
      <c r="G35" s="1303"/>
      <c r="H35" s="1303"/>
      <c r="I35" s="1303"/>
      <c r="J35" s="1303"/>
      <c r="K35" s="1303"/>
      <c r="L35" s="1303"/>
      <c r="M35" s="1303"/>
      <c r="N35" s="1303"/>
      <c r="O35" s="1303"/>
      <c r="P35" s="1303"/>
      <c r="Q35" s="1303"/>
      <c r="R35" s="1303"/>
      <c r="S35" s="1303"/>
      <c r="T35" s="1304"/>
      <c r="U35" s="543"/>
      <c r="V35" s="544"/>
      <c r="W35" s="544"/>
      <c r="X35" s="544"/>
      <c r="Y35" s="544"/>
      <c r="Z35" s="545"/>
      <c r="AA35" s="281">
        <f>AC35+AI35</f>
        <v>262</v>
      </c>
      <c r="AB35" s="1298"/>
      <c r="AC35" s="1305">
        <f>AC36+AC37</f>
        <v>90</v>
      </c>
      <c r="AD35" s="1299"/>
      <c r="AE35" s="1299"/>
      <c r="AF35" s="1299"/>
      <c r="AG35" s="1299"/>
      <c r="AH35" s="1300"/>
      <c r="AI35" s="1292">
        <f>AI36+AI37</f>
        <v>172</v>
      </c>
      <c r="AJ35" s="1293"/>
      <c r="AK35" s="1293"/>
      <c r="AL35" s="1293"/>
      <c r="AM35" s="1293"/>
      <c r="AN35" s="1294"/>
      <c r="AO35" s="1295">
        <f>AO36+AO37</f>
        <v>90</v>
      </c>
      <c r="AP35" s="1296"/>
      <c r="AQ35" s="1296"/>
      <c r="AR35" s="1297"/>
      <c r="AS35" s="1298">
        <f>AS36+AS37</f>
        <v>172</v>
      </c>
      <c r="AT35" s="1299"/>
      <c r="AU35" s="1300"/>
      <c r="AV35" s="1290">
        <f>AV36+AV37</f>
        <v>7</v>
      </c>
      <c r="AW35" s="1290"/>
      <c r="AX35" s="1290"/>
      <c r="AY35" s="1295">
        <f>AY36+AY37</f>
        <v>0</v>
      </c>
      <c r="AZ35" s="1296"/>
      <c r="BA35" s="1296"/>
      <c r="BB35" s="1297"/>
      <c r="BC35" s="1298">
        <f>BC36+BC37</f>
        <v>0</v>
      </c>
      <c r="BD35" s="1299"/>
      <c r="BE35" s="1300"/>
      <c r="BF35" s="1290">
        <f>BF36+BF37</f>
        <v>0</v>
      </c>
      <c r="BG35" s="1290"/>
      <c r="BH35" s="1291"/>
      <c r="BI35" s="23"/>
      <c r="BJ35" s="197"/>
      <c r="BK35" s="197"/>
    </row>
    <row r="36" spans="1:63" s="21" customFormat="1" ht="78" customHeight="1">
      <c r="A36" s="1260" t="s">
        <v>206</v>
      </c>
      <c r="B36" s="1261"/>
      <c r="C36" s="1262" t="s">
        <v>205</v>
      </c>
      <c r="D36" s="1263"/>
      <c r="E36" s="1263"/>
      <c r="F36" s="1263"/>
      <c r="G36" s="1263"/>
      <c r="H36" s="1263"/>
      <c r="I36" s="1263"/>
      <c r="J36" s="1263"/>
      <c r="K36" s="1263"/>
      <c r="L36" s="1263"/>
      <c r="M36" s="1263"/>
      <c r="N36" s="1263"/>
      <c r="O36" s="1263"/>
      <c r="P36" s="1263"/>
      <c r="Q36" s="1263"/>
      <c r="R36" s="1263"/>
      <c r="S36" s="1263"/>
      <c r="T36" s="1264"/>
      <c r="U36" s="1265">
        <v>1</v>
      </c>
      <c r="V36" s="1266"/>
      <c r="W36" s="1266"/>
      <c r="X36" s="1266"/>
      <c r="Y36" s="1266"/>
      <c r="Z36" s="1267"/>
      <c r="AA36" s="182">
        <f>AI36+AC36</f>
        <v>190</v>
      </c>
      <c r="AB36" s="183"/>
      <c r="AC36" s="184">
        <f>AO36+AY36</f>
        <v>62</v>
      </c>
      <c r="AD36" s="180"/>
      <c r="AE36" s="180"/>
      <c r="AF36" s="180"/>
      <c r="AG36" s="180"/>
      <c r="AH36" s="185"/>
      <c r="AI36" s="246">
        <f>AS36+BC36</f>
        <v>128</v>
      </c>
      <c r="AJ36" s="247"/>
      <c r="AK36" s="247"/>
      <c r="AL36" s="247"/>
      <c r="AM36" s="247"/>
      <c r="AN36" s="686"/>
      <c r="AO36" s="1258">
        <v>62</v>
      </c>
      <c r="AP36" s="539"/>
      <c r="AQ36" s="539"/>
      <c r="AR36" s="1259"/>
      <c r="AS36" s="183">
        <v>128</v>
      </c>
      <c r="AT36" s="180"/>
      <c r="AU36" s="185"/>
      <c r="AV36" s="512">
        <v>5</v>
      </c>
      <c r="AW36" s="512"/>
      <c r="AX36" s="512"/>
      <c r="AY36" s="1258"/>
      <c r="AZ36" s="539"/>
      <c r="BA36" s="539"/>
      <c r="BB36" s="1259"/>
      <c r="BC36" s="183"/>
      <c r="BD36" s="180"/>
      <c r="BE36" s="185"/>
      <c r="BF36" s="512"/>
      <c r="BG36" s="512"/>
      <c r="BH36" s="513"/>
      <c r="BI36" s="23"/>
      <c r="BJ36" s="197"/>
      <c r="BK36" s="197"/>
    </row>
    <row r="37" spans="1:63" s="21" customFormat="1" ht="78" customHeight="1">
      <c r="A37" s="151" t="s">
        <v>204</v>
      </c>
      <c r="B37" s="1245"/>
      <c r="C37" s="540" t="s">
        <v>203</v>
      </c>
      <c r="D37" s="541"/>
      <c r="E37" s="541"/>
      <c r="F37" s="541"/>
      <c r="G37" s="541"/>
      <c r="H37" s="541"/>
      <c r="I37" s="541"/>
      <c r="J37" s="541"/>
      <c r="K37" s="541"/>
      <c r="L37" s="541"/>
      <c r="M37" s="541"/>
      <c r="N37" s="541"/>
      <c r="O37" s="541"/>
      <c r="P37" s="541"/>
      <c r="Q37" s="541"/>
      <c r="R37" s="541"/>
      <c r="S37" s="541"/>
      <c r="T37" s="1246"/>
      <c r="U37" s="1247"/>
      <c r="V37" s="1248"/>
      <c r="W37" s="1248"/>
      <c r="X37" s="1248">
        <v>1</v>
      </c>
      <c r="Y37" s="1248"/>
      <c r="Z37" s="1249"/>
      <c r="AA37" s="222">
        <f>AI37+AC37</f>
        <v>72</v>
      </c>
      <c r="AB37" s="232"/>
      <c r="AC37" s="233">
        <f>AO37+AY37</f>
        <v>28</v>
      </c>
      <c r="AD37" s="1240"/>
      <c r="AE37" s="1240"/>
      <c r="AF37" s="1240"/>
      <c r="AG37" s="1240"/>
      <c r="AH37" s="234"/>
      <c r="AI37" s="224">
        <f>AS37+BC37</f>
        <v>44</v>
      </c>
      <c r="AJ37" s="225"/>
      <c r="AK37" s="225"/>
      <c r="AL37" s="225"/>
      <c r="AM37" s="225"/>
      <c r="AN37" s="1250"/>
      <c r="AO37" s="1285">
        <v>28</v>
      </c>
      <c r="AP37" s="596"/>
      <c r="AQ37" s="596"/>
      <c r="AR37" s="1242"/>
      <c r="AS37" s="232">
        <v>44</v>
      </c>
      <c r="AT37" s="1240"/>
      <c r="AU37" s="234"/>
      <c r="AV37" s="1243">
        <v>2</v>
      </c>
      <c r="AW37" s="1243"/>
      <c r="AX37" s="1243"/>
      <c r="AY37" s="227"/>
      <c r="AZ37" s="596"/>
      <c r="BA37" s="596"/>
      <c r="BB37" s="1242"/>
      <c r="BC37" s="232"/>
      <c r="BD37" s="1240"/>
      <c r="BE37" s="234"/>
      <c r="BF37" s="1243"/>
      <c r="BG37" s="1243"/>
      <c r="BH37" s="1244"/>
      <c r="BI37" s="23"/>
      <c r="BJ37" s="197"/>
      <c r="BK37" s="197"/>
    </row>
    <row r="38" spans="1:63" s="21" customFormat="1" ht="18" customHeight="1">
      <c r="A38" s="1286" t="s">
        <v>83</v>
      </c>
      <c r="B38" s="1273"/>
      <c r="C38" s="1287" t="s">
        <v>202</v>
      </c>
      <c r="D38" s="1288"/>
      <c r="E38" s="1288"/>
      <c r="F38" s="1288"/>
      <c r="G38" s="1288"/>
      <c r="H38" s="1288"/>
      <c r="I38" s="1288"/>
      <c r="J38" s="1288"/>
      <c r="K38" s="1288"/>
      <c r="L38" s="1288"/>
      <c r="M38" s="1288"/>
      <c r="N38" s="1288"/>
      <c r="O38" s="1288"/>
      <c r="P38" s="1288"/>
      <c r="Q38" s="1288"/>
      <c r="R38" s="1288"/>
      <c r="S38" s="1288"/>
      <c r="T38" s="1289"/>
      <c r="U38" s="1265"/>
      <c r="V38" s="1266"/>
      <c r="W38" s="1266"/>
      <c r="X38" s="1266"/>
      <c r="Y38" s="1266"/>
      <c r="Z38" s="1267"/>
      <c r="AA38" s="1280">
        <f aca="true" t="shared" si="0" ref="AA38:AA46">AC38+AI38</f>
        <v>262</v>
      </c>
      <c r="AB38" s="1268"/>
      <c r="AC38" s="1281">
        <f>AC39+AC40</f>
        <v>90</v>
      </c>
      <c r="AD38" s="1269"/>
      <c r="AE38" s="1269"/>
      <c r="AF38" s="1269"/>
      <c r="AG38" s="1269"/>
      <c r="AH38" s="1270"/>
      <c r="AI38" s="1282">
        <f>AI39+AI40</f>
        <v>172</v>
      </c>
      <c r="AJ38" s="1283"/>
      <c r="AK38" s="1283"/>
      <c r="AL38" s="1283"/>
      <c r="AM38" s="1283"/>
      <c r="AN38" s="1284"/>
      <c r="AO38" s="1272">
        <f>AO39+AO40</f>
        <v>90</v>
      </c>
      <c r="AP38" s="1273"/>
      <c r="AQ38" s="1273"/>
      <c r="AR38" s="1274"/>
      <c r="AS38" s="1268">
        <f>AS39+AS40</f>
        <v>172</v>
      </c>
      <c r="AT38" s="1269"/>
      <c r="AU38" s="1270"/>
      <c r="AV38" s="1271">
        <f>AV39+AV40</f>
        <v>7</v>
      </c>
      <c r="AW38" s="1271"/>
      <c r="AX38" s="1271"/>
      <c r="AY38" s="1272">
        <f>AY39+AY40</f>
        <v>0</v>
      </c>
      <c r="AZ38" s="1273"/>
      <c r="BA38" s="1273"/>
      <c r="BB38" s="1274"/>
      <c r="BC38" s="1268">
        <f>BC39+BC40</f>
        <v>0</v>
      </c>
      <c r="BD38" s="1269"/>
      <c r="BE38" s="1270"/>
      <c r="BF38" s="1271">
        <f>BF39+BF40</f>
        <v>0</v>
      </c>
      <c r="BG38" s="1271"/>
      <c r="BH38" s="1271"/>
      <c r="BI38" s="23"/>
      <c r="BJ38" s="197"/>
      <c r="BK38" s="197"/>
    </row>
    <row r="39" spans="1:63" s="21" customFormat="1" ht="39" customHeight="1">
      <c r="A39" s="1260" t="s">
        <v>201</v>
      </c>
      <c r="B39" s="1261"/>
      <c r="C39" s="1262" t="s">
        <v>200</v>
      </c>
      <c r="D39" s="1263"/>
      <c r="E39" s="1263"/>
      <c r="F39" s="1263"/>
      <c r="G39" s="1263"/>
      <c r="H39" s="1263"/>
      <c r="I39" s="1263"/>
      <c r="J39" s="1263"/>
      <c r="K39" s="1263"/>
      <c r="L39" s="1263"/>
      <c r="M39" s="1263"/>
      <c r="N39" s="1263"/>
      <c r="O39" s="1263"/>
      <c r="P39" s="1263"/>
      <c r="Q39" s="1263"/>
      <c r="R39" s="1263"/>
      <c r="S39" s="1263"/>
      <c r="T39" s="1264"/>
      <c r="U39" s="1265">
        <v>1</v>
      </c>
      <c r="V39" s="1266"/>
      <c r="W39" s="1266"/>
      <c r="X39" s="1266"/>
      <c r="Y39" s="1266"/>
      <c r="Z39" s="1267"/>
      <c r="AA39" s="182">
        <f t="shared" si="0"/>
        <v>146</v>
      </c>
      <c r="AB39" s="183"/>
      <c r="AC39" s="184">
        <f>AO39+AY39</f>
        <v>44</v>
      </c>
      <c r="AD39" s="180"/>
      <c r="AE39" s="180"/>
      <c r="AF39" s="180"/>
      <c r="AG39" s="180"/>
      <c r="AH39" s="185"/>
      <c r="AI39" s="246">
        <f>AS39+BC39</f>
        <v>102</v>
      </c>
      <c r="AJ39" s="247"/>
      <c r="AK39" s="247"/>
      <c r="AL39" s="247"/>
      <c r="AM39" s="247"/>
      <c r="AN39" s="686"/>
      <c r="AO39" s="1258">
        <v>44</v>
      </c>
      <c r="AP39" s="539"/>
      <c r="AQ39" s="539"/>
      <c r="AR39" s="1259"/>
      <c r="AS39" s="183">
        <v>102</v>
      </c>
      <c r="AT39" s="180"/>
      <c r="AU39" s="185"/>
      <c r="AV39" s="512">
        <v>4</v>
      </c>
      <c r="AW39" s="512"/>
      <c r="AX39" s="512"/>
      <c r="AY39" s="1258"/>
      <c r="AZ39" s="539"/>
      <c r="BA39" s="539"/>
      <c r="BB39" s="1259"/>
      <c r="BC39" s="183"/>
      <c r="BD39" s="180"/>
      <c r="BE39" s="185"/>
      <c r="BF39" s="512"/>
      <c r="BG39" s="512"/>
      <c r="BH39" s="513"/>
      <c r="BI39" s="23"/>
      <c r="BJ39" s="197"/>
      <c r="BK39" s="197"/>
    </row>
    <row r="40" spans="1:63" s="21" customFormat="1" ht="39" customHeight="1">
      <c r="A40" s="151" t="s">
        <v>199</v>
      </c>
      <c r="B40" s="1245"/>
      <c r="C40" s="540" t="s">
        <v>198</v>
      </c>
      <c r="D40" s="541"/>
      <c r="E40" s="541"/>
      <c r="F40" s="541"/>
      <c r="G40" s="541"/>
      <c r="H40" s="541"/>
      <c r="I40" s="541"/>
      <c r="J40" s="541"/>
      <c r="K40" s="541"/>
      <c r="L40" s="541"/>
      <c r="M40" s="541"/>
      <c r="N40" s="541"/>
      <c r="O40" s="541"/>
      <c r="P40" s="541"/>
      <c r="Q40" s="541"/>
      <c r="R40" s="541"/>
      <c r="S40" s="541"/>
      <c r="T40" s="1246"/>
      <c r="U40" s="1247"/>
      <c r="V40" s="1248"/>
      <c r="W40" s="1248"/>
      <c r="X40" s="1248">
        <v>1</v>
      </c>
      <c r="Y40" s="1248"/>
      <c r="Z40" s="1249"/>
      <c r="AA40" s="222">
        <f t="shared" si="0"/>
        <v>116</v>
      </c>
      <c r="AB40" s="232"/>
      <c r="AC40" s="233">
        <f>AO40+AY40</f>
        <v>46</v>
      </c>
      <c r="AD40" s="1240"/>
      <c r="AE40" s="1240"/>
      <c r="AF40" s="1240"/>
      <c r="AG40" s="1240"/>
      <c r="AH40" s="234"/>
      <c r="AI40" s="224">
        <f>AS40+BC40</f>
        <v>70</v>
      </c>
      <c r="AJ40" s="225"/>
      <c r="AK40" s="225"/>
      <c r="AL40" s="225"/>
      <c r="AM40" s="225"/>
      <c r="AN40" s="1250"/>
      <c r="AO40" s="1285">
        <v>46</v>
      </c>
      <c r="AP40" s="596"/>
      <c r="AQ40" s="596"/>
      <c r="AR40" s="1242"/>
      <c r="AS40" s="232">
        <v>70</v>
      </c>
      <c r="AT40" s="1240"/>
      <c r="AU40" s="234"/>
      <c r="AV40" s="1243">
        <v>3</v>
      </c>
      <c r="AW40" s="1243"/>
      <c r="AX40" s="1243"/>
      <c r="AY40" s="227"/>
      <c r="AZ40" s="596"/>
      <c r="BA40" s="596"/>
      <c r="BB40" s="1242"/>
      <c r="BC40" s="232"/>
      <c r="BD40" s="1240"/>
      <c r="BE40" s="234"/>
      <c r="BF40" s="1243"/>
      <c r="BG40" s="1243"/>
      <c r="BH40" s="1244"/>
      <c r="BI40" s="23"/>
      <c r="BJ40" s="197"/>
      <c r="BK40" s="197"/>
    </row>
    <row r="41" spans="1:63" s="21" customFormat="1" ht="18" customHeight="1">
      <c r="A41" s="1275" t="s">
        <v>85</v>
      </c>
      <c r="B41" s="1276"/>
      <c r="C41" s="1277" t="s">
        <v>197</v>
      </c>
      <c r="D41" s="1278"/>
      <c r="E41" s="1278"/>
      <c r="F41" s="1278"/>
      <c r="G41" s="1278"/>
      <c r="H41" s="1278"/>
      <c r="I41" s="1278"/>
      <c r="J41" s="1278"/>
      <c r="K41" s="1278"/>
      <c r="L41" s="1278"/>
      <c r="M41" s="1278"/>
      <c r="N41" s="1278"/>
      <c r="O41" s="1278"/>
      <c r="P41" s="1278"/>
      <c r="Q41" s="1278"/>
      <c r="R41" s="1278"/>
      <c r="S41" s="1278"/>
      <c r="T41" s="1279"/>
      <c r="U41" s="1247"/>
      <c r="V41" s="1248"/>
      <c r="W41" s="1248"/>
      <c r="X41" s="1248"/>
      <c r="Y41" s="1248"/>
      <c r="Z41" s="1249"/>
      <c r="AA41" s="1280">
        <f t="shared" si="0"/>
        <v>262</v>
      </c>
      <c r="AB41" s="1268"/>
      <c r="AC41" s="1281">
        <f>AC42+AC43</f>
        <v>90</v>
      </c>
      <c r="AD41" s="1269"/>
      <c r="AE41" s="1269"/>
      <c r="AF41" s="1269"/>
      <c r="AG41" s="1269"/>
      <c r="AH41" s="1270"/>
      <c r="AI41" s="1282">
        <f>AI42+AI43</f>
        <v>172</v>
      </c>
      <c r="AJ41" s="1283"/>
      <c r="AK41" s="1283"/>
      <c r="AL41" s="1283"/>
      <c r="AM41" s="1283"/>
      <c r="AN41" s="1284"/>
      <c r="AO41" s="1272">
        <f>AO42+AO43</f>
        <v>90</v>
      </c>
      <c r="AP41" s="1273"/>
      <c r="AQ41" s="1273"/>
      <c r="AR41" s="1274"/>
      <c r="AS41" s="1268">
        <f>AS42+AS43</f>
        <v>172</v>
      </c>
      <c r="AT41" s="1269"/>
      <c r="AU41" s="1270"/>
      <c r="AV41" s="1271">
        <f>AV42+AV43</f>
        <v>7</v>
      </c>
      <c r="AW41" s="1271"/>
      <c r="AX41" s="1271"/>
      <c r="AY41" s="1272">
        <f>AY42+AY43</f>
        <v>0</v>
      </c>
      <c r="AZ41" s="1273"/>
      <c r="BA41" s="1273"/>
      <c r="BB41" s="1274"/>
      <c r="BC41" s="1268">
        <f>BC42+BC43</f>
        <v>0</v>
      </c>
      <c r="BD41" s="1269"/>
      <c r="BE41" s="1270"/>
      <c r="BF41" s="1271">
        <f>BF42+BF43</f>
        <v>0</v>
      </c>
      <c r="BG41" s="1271"/>
      <c r="BH41" s="1271"/>
      <c r="BI41" s="23"/>
      <c r="BJ41" s="197"/>
      <c r="BK41" s="197"/>
    </row>
    <row r="42" spans="1:63" s="21" customFormat="1" ht="59.25" customHeight="1">
      <c r="A42" s="1260" t="s">
        <v>196</v>
      </c>
      <c r="B42" s="1261"/>
      <c r="C42" s="1262" t="s">
        <v>195</v>
      </c>
      <c r="D42" s="1263"/>
      <c r="E42" s="1263"/>
      <c r="F42" s="1263"/>
      <c r="G42" s="1263"/>
      <c r="H42" s="1263"/>
      <c r="I42" s="1263"/>
      <c r="J42" s="1263"/>
      <c r="K42" s="1263"/>
      <c r="L42" s="1263"/>
      <c r="M42" s="1263"/>
      <c r="N42" s="1263"/>
      <c r="O42" s="1263"/>
      <c r="P42" s="1263"/>
      <c r="Q42" s="1263"/>
      <c r="R42" s="1263"/>
      <c r="S42" s="1263"/>
      <c r="T42" s="1264"/>
      <c r="U42" s="1265">
        <v>1</v>
      </c>
      <c r="V42" s="1266"/>
      <c r="W42" s="1266"/>
      <c r="X42" s="1266"/>
      <c r="Y42" s="1266"/>
      <c r="Z42" s="1267"/>
      <c r="AA42" s="182">
        <f t="shared" si="0"/>
        <v>172</v>
      </c>
      <c r="AB42" s="183"/>
      <c r="AC42" s="184">
        <f>AO42+AY42</f>
        <v>54</v>
      </c>
      <c r="AD42" s="180"/>
      <c r="AE42" s="180"/>
      <c r="AF42" s="180"/>
      <c r="AG42" s="180"/>
      <c r="AH42" s="185"/>
      <c r="AI42" s="246">
        <f>AS42+BC42</f>
        <v>118</v>
      </c>
      <c r="AJ42" s="247"/>
      <c r="AK42" s="247"/>
      <c r="AL42" s="247"/>
      <c r="AM42" s="247"/>
      <c r="AN42" s="686"/>
      <c r="AO42" s="1258">
        <v>54</v>
      </c>
      <c r="AP42" s="539"/>
      <c r="AQ42" s="539"/>
      <c r="AR42" s="1259"/>
      <c r="AS42" s="183">
        <v>118</v>
      </c>
      <c r="AT42" s="180"/>
      <c r="AU42" s="185"/>
      <c r="AV42" s="512">
        <v>4.5</v>
      </c>
      <c r="AW42" s="512"/>
      <c r="AX42" s="512"/>
      <c r="AY42" s="1258"/>
      <c r="AZ42" s="539"/>
      <c r="BA42" s="539"/>
      <c r="BB42" s="1259"/>
      <c r="BC42" s="183"/>
      <c r="BD42" s="180"/>
      <c r="BE42" s="185"/>
      <c r="BF42" s="512"/>
      <c r="BG42" s="512"/>
      <c r="BH42" s="513"/>
      <c r="BI42" s="23"/>
      <c r="BJ42" s="197"/>
      <c r="BK42" s="197"/>
    </row>
    <row r="43" spans="1:63" s="21" customFormat="1" ht="58.5" customHeight="1">
      <c r="A43" s="151" t="s">
        <v>194</v>
      </c>
      <c r="B43" s="1245"/>
      <c r="C43" s="540" t="s">
        <v>193</v>
      </c>
      <c r="D43" s="541"/>
      <c r="E43" s="541"/>
      <c r="F43" s="541"/>
      <c r="G43" s="541"/>
      <c r="H43" s="541"/>
      <c r="I43" s="541"/>
      <c r="J43" s="541"/>
      <c r="K43" s="541"/>
      <c r="L43" s="541"/>
      <c r="M43" s="541"/>
      <c r="N43" s="541"/>
      <c r="O43" s="541"/>
      <c r="P43" s="541"/>
      <c r="Q43" s="541"/>
      <c r="R43" s="541"/>
      <c r="S43" s="541"/>
      <c r="T43" s="1246"/>
      <c r="U43" s="1247"/>
      <c r="V43" s="1248"/>
      <c r="W43" s="1248"/>
      <c r="X43" s="1248">
        <v>1</v>
      </c>
      <c r="Y43" s="1248"/>
      <c r="Z43" s="1249"/>
      <c r="AA43" s="222">
        <f t="shared" si="0"/>
        <v>90</v>
      </c>
      <c r="AB43" s="232"/>
      <c r="AC43" s="233">
        <f>AO43+AY43</f>
        <v>36</v>
      </c>
      <c r="AD43" s="1240"/>
      <c r="AE43" s="1240"/>
      <c r="AF43" s="1240"/>
      <c r="AG43" s="1240"/>
      <c r="AH43" s="234"/>
      <c r="AI43" s="224">
        <f>AS43+BC43</f>
        <v>54</v>
      </c>
      <c r="AJ43" s="225"/>
      <c r="AK43" s="225"/>
      <c r="AL43" s="225"/>
      <c r="AM43" s="225"/>
      <c r="AN43" s="1250"/>
      <c r="AO43" s="1285">
        <v>36</v>
      </c>
      <c r="AP43" s="596"/>
      <c r="AQ43" s="596"/>
      <c r="AR43" s="1242"/>
      <c r="AS43" s="232">
        <v>54</v>
      </c>
      <c r="AT43" s="1240"/>
      <c r="AU43" s="234"/>
      <c r="AV43" s="1243">
        <v>2.5</v>
      </c>
      <c r="AW43" s="1243"/>
      <c r="AX43" s="1243"/>
      <c r="AY43" s="227"/>
      <c r="AZ43" s="596"/>
      <c r="BA43" s="596"/>
      <c r="BB43" s="1242"/>
      <c r="BC43" s="232"/>
      <c r="BD43" s="1240"/>
      <c r="BE43" s="234"/>
      <c r="BF43" s="1243"/>
      <c r="BG43" s="1243"/>
      <c r="BH43" s="1244"/>
      <c r="BI43" s="23"/>
      <c r="BJ43" s="197"/>
      <c r="BK43" s="197"/>
    </row>
    <row r="44" spans="1:63" s="21" customFormat="1" ht="18.75" customHeight="1">
      <c r="A44" s="1275" t="s">
        <v>87</v>
      </c>
      <c r="B44" s="1276"/>
      <c r="C44" s="1277" t="s">
        <v>192</v>
      </c>
      <c r="D44" s="1278"/>
      <c r="E44" s="1278"/>
      <c r="F44" s="1278"/>
      <c r="G44" s="1278"/>
      <c r="H44" s="1278"/>
      <c r="I44" s="1278"/>
      <c r="J44" s="1278"/>
      <c r="K44" s="1278"/>
      <c r="L44" s="1278"/>
      <c r="M44" s="1278"/>
      <c r="N44" s="1278"/>
      <c r="O44" s="1278"/>
      <c r="P44" s="1278"/>
      <c r="Q44" s="1278"/>
      <c r="R44" s="1278"/>
      <c r="S44" s="1278"/>
      <c r="T44" s="1279"/>
      <c r="U44" s="1247"/>
      <c r="V44" s="1248"/>
      <c r="W44" s="1248"/>
      <c r="X44" s="1248"/>
      <c r="Y44" s="1248"/>
      <c r="Z44" s="1249"/>
      <c r="AA44" s="1280">
        <f t="shared" si="0"/>
        <v>262</v>
      </c>
      <c r="AB44" s="1268"/>
      <c r="AC44" s="1281">
        <f>AC45+AC46</f>
        <v>90</v>
      </c>
      <c r="AD44" s="1269"/>
      <c r="AE44" s="1269"/>
      <c r="AF44" s="1269"/>
      <c r="AG44" s="1269"/>
      <c r="AH44" s="1270"/>
      <c r="AI44" s="1282">
        <f>AI45+AI46</f>
        <v>172</v>
      </c>
      <c r="AJ44" s="1283"/>
      <c r="AK44" s="1283"/>
      <c r="AL44" s="1283"/>
      <c r="AM44" s="1283"/>
      <c r="AN44" s="1284"/>
      <c r="AO44" s="1272">
        <f>AO45+AO46</f>
        <v>90</v>
      </c>
      <c r="AP44" s="1273"/>
      <c r="AQ44" s="1273"/>
      <c r="AR44" s="1274"/>
      <c r="AS44" s="1268">
        <f>AS45+AS46</f>
        <v>172</v>
      </c>
      <c r="AT44" s="1269"/>
      <c r="AU44" s="1270"/>
      <c r="AV44" s="1271">
        <f>AV45+AV46</f>
        <v>7</v>
      </c>
      <c r="AW44" s="1271"/>
      <c r="AX44" s="1271"/>
      <c r="AY44" s="1272">
        <f>AY45+AY46</f>
        <v>0</v>
      </c>
      <c r="AZ44" s="1273"/>
      <c r="BA44" s="1273"/>
      <c r="BB44" s="1274"/>
      <c r="BC44" s="1268">
        <f>BC45+BC46</f>
        <v>0</v>
      </c>
      <c r="BD44" s="1269"/>
      <c r="BE44" s="1270"/>
      <c r="BF44" s="1271">
        <f>BF45+BF46</f>
        <v>0</v>
      </c>
      <c r="BG44" s="1271"/>
      <c r="BH44" s="1271"/>
      <c r="BI44" s="23"/>
      <c r="BJ44" s="197"/>
      <c r="BK44" s="197"/>
    </row>
    <row r="45" spans="1:63" s="21" customFormat="1" ht="21">
      <c r="A45" s="1260" t="s">
        <v>191</v>
      </c>
      <c r="B45" s="1261"/>
      <c r="C45" s="1262" t="s">
        <v>190</v>
      </c>
      <c r="D45" s="1263"/>
      <c r="E45" s="1263"/>
      <c r="F45" s="1263"/>
      <c r="G45" s="1263"/>
      <c r="H45" s="1263"/>
      <c r="I45" s="1263"/>
      <c r="J45" s="1263"/>
      <c r="K45" s="1263"/>
      <c r="L45" s="1263"/>
      <c r="M45" s="1263"/>
      <c r="N45" s="1263"/>
      <c r="O45" s="1263"/>
      <c r="P45" s="1263"/>
      <c r="Q45" s="1263"/>
      <c r="R45" s="1263"/>
      <c r="S45" s="1263"/>
      <c r="T45" s="1264"/>
      <c r="U45" s="1265"/>
      <c r="V45" s="1266"/>
      <c r="W45" s="1266"/>
      <c r="X45" s="1266">
        <v>1</v>
      </c>
      <c r="Y45" s="1266"/>
      <c r="Z45" s="1267"/>
      <c r="AA45" s="182">
        <f t="shared" si="0"/>
        <v>90</v>
      </c>
      <c r="AB45" s="183"/>
      <c r="AC45" s="184">
        <f>AO45+AY45</f>
        <v>36</v>
      </c>
      <c r="AD45" s="180"/>
      <c r="AE45" s="180"/>
      <c r="AF45" s="180"/>
      <c r="AG45" s="180"/>
      <c r="AH45" s="185"/>
      <c r="AI45" s="246">
        <f>AS45+BC45</f>
        <v>54</v>
      </c>
      <c r="AJ45" s="247"/>
      <c r="AK45" s="247"/>
      <c r="AL45" s="247"/>
      <c r="AM45" s="247"/>
      <c r="AN45" s="686"/>
      <c r="AO45" s="1254">
        <v>36</v>
      </c>
      <c r="AP45" s="1255"/>
      <c r="AQ45" s="1255"/>
      <c r="AR45" s="1256"/>
      <c r="AS45" s="183">
        <v>54</v>
      </c>
      <c r="AT45" s="180"/>
      <c r="AU45" s="185"/>
      <c r="AV45" s="1257">
        <v>2.5</v>
      </c>
      <c r="AW45" s="1257"/>
      <c r="AX45" s="1257"/>
      <c r="AY45" s="1258"/>
      <c r="AZ45" s="539"/>
      <c r="BA45" s="539"/>
      <c r="BB45" s="1259"/>
      <c r="BC45" s="183"/>
      <c r="BD45" s="180"/>
      <c r="BE45" s="185"/>
      <c r="BF45" s="512"/>
      <c r="BG45" s="512"/>
      <c r="BH45" s="513"/>
      <c r="BI45" s="23"/>
      <c r="BJ45" s="197"/>
      <c r="BK45" s="197"/>
    </row>
    <row r="46" spans="1:63" s="21" customFormat="1" ht="42" customHeight="1">
      <c r="A46" s="151" t="s">
        <v>189</v>
      </c>
      <c r="B46" s="1245"/>
      <c r="C46" s="540" t="s">
        <v>188</v>
      </c>
      <c r="D46" s="541"/>
      <c r="E46" s="541"/>
      <c r="F46" s="541"/>
      <c r="G46" s="541"/>
      <c r="H46" s="541"/>
      <c r="I46" s="541"/>
      <c r="J46" s="541"/>
      <c r="K46" s="541"/>
      <c r="L46" s="541"/>
      <c r="M46" s="541"/>
      <c r="N46" s="541"/>
      <c r="O46" s="541"/>
      <c r="P46" s="541"/>
      <c r="Q46" s="541"/>
      <c r="R46" s="541"/>
      <c r="S46" s="541"/>
      <c r="T46" s="1246"/>
      <c r="U46" s="1247">
        <v>1</v>
      </c>
      <c r="V46" s="1248"/>
      <c r="W46" s="1248"/>
      <c r="X46" s="1248"/>
      <c r="Y46" s="1248"/>
      <c r="Z46" s="1249"/>
      <c r="AA46" s="222">
        <f t="shared" si="0"/>
        <v>172</v>
      </c>
      <c r="AB46" s="232"/>
      <c r="AC46" s="233">
        <f>AO46+AY46</f>
        <v>54</v>
      </c>
      <c r="AD46" s="1240"/>
      <c r="AE46" s="1240"/>
      <c r="AF46" s="1240"/>
      <c r="AG46" s="1240"/>
      <c r="AH46" s="234"/>
      <c r="AI46" s="224">
        <f>AS46+BC46</f>
        <v>118</v>
      </c>
      <c r="AJ46" s="225"/>
      <c r="AK46" s="225"/>
      <c r="AL46" s="225"/>
      <c r="AM46" s="225"/>
      <c r="AN46" s="1250"/>
      <c r="AO46" s="1251" t="s">
        <v>187</v>
      </c>
      <c r="AP46" s="1252"/>
      <c r="AQ46" s="1252"/>
      <c r="AR46" s="1253"/>
      <c r="AS46" s="232">
        <v>118</v>
      </c>
      <c r="AT46" s="1240"/>
      <c r="AU46" s="234"/>
      <c r="AV46" s="1241">
        <v>4.5</v>
      </c>
      <c r="AW46" s="1241"/>
      <c r="AX46" s="1241"/>
      <c r="AY46" s="227"/>
      <c r="AZ46" s="596"/>
      <c r="BA46" s="596"/>
      <c r="BB46" s="1242"/>
      <c r="BC46" s="232"/>
      <c r="BD46" s="1240"/>
      <c r="BE46" s="234"/>
      <c r="BF46" s="1243"/>
      <c r="BG46" s="1243"/>
      <c r="BH46" s="1244"/>
      <c r="BI46" s="23"/>
      <c r="BJ46" s="197"/>
      <c r="BK46" s="197"/>
    </row>
    <row r="47" spans="1:64" s="21" customFormat="1" ht="21" thickBot="1">
      <c r="A47" s="521" t="s">
        <v>97</v>
      </c>
      <c r="B47" s="522"/>
      <c r="C47" s="522"/>
      <c r="D47" s="522"/>
      <c r="E47" s="522"/>
      <c r="F47" s="522"/>
      <c r="G47" s="522"/>
      <c r="H47" s="522"/>
      <c r="I47" s="522"/>
      <c r="J47" s="522"/>
      <c r="K47" s="522"/>
      <c r="L47" s="522"/>
      <c r="M47" s="522"/>
      <c r="N47" s="522"/>
      <c r="O47" s="522"/>
      <c r="P47" s="522"/>
      <c r="Q47" s="522"/>
      <c r="R47" s="522"/>
      <c r="S47" s="522"/>
      <c r="T47" s="523"/>
      <c r="U47" s="524"/>
      <c r="V47" s="525"/>
      <c r="W47" s="525"/>
      <c r="X47" s="525"/>
      <c r="Y47" s="525"/>
      <c r="Z47" s="526"/>
      <c r="AA47" s="1110">
        <f>AA24+AA30+AA34</f>
        <v>1186</v>
      </c>
      <c r="AB47" s="530"/>
      <c r="AC47" s="527">
        <f>AC24+AC30+AC34</f>
        <v>496</v>
      </c>
      <c r="AD47" s="528"/>
      <c r="AE47" s="528"/>
      <c r="AF47" s="528"/>
      <c r="AG47" s="528"/>
      <c r="AH47" s="529"/>
      <c r="AI47" s="530">
        <f>AI24+AI30+AI34</f>
        <v>690</v>
      </c>
      <c r="AJ47" s="528"/>
      <c r="AK47" s="528"/>
      <c r="AL47" s="528"/>
      <c r="AM47" s="528"/>
      <c r="AN47" s="531"/>
      <c r="AO47" s="1096">
        <f>AO24+AO30+AO34</f>
        <v>318</v>
      </c>
      <c r="AP47" s="1097"/>
      <c r="AQ47" s="1097"/>
      <c r="AR47" s="1098"/>
      <c r="AS47" s="530">
        <f>AS34+AS30+AS24</f>
        <v>394</v>
      </c>
      <c r="AT47" s="528"/>
      <c r="AU47" s="529"/>
      <c r="AV47" s="1099"/>
      <c r="AW47" s="1099"/>
      <c r="AX47" s="1099"/>
      <c r="AY47" s="1096">
        <f>AY24+AY30+AY34</f>
        <v>178</v>
      </c>
      <c r="AZ47" s="1097"/>
      <c r="BA47" s="1097"/>
      <c r="BB47" s="1098"/>
      <c r="BC47" s="530">
        <f>BC34+BC30+BC24</f>
        <v>296</v>
      </c>
      <c r="BD47" s="528"/>
      <c r="BE47" s="529"/>
      <c r="BF47" s="1099"/>
      <c r="BG47" s="1099"/>
      <c r="BH47" s="1100"/>
      <c r="BI47" s="74"/>
      <c r="BJ47" s="23"/>
      <c r="BK47" s="197"/>
      <c r="BL47" s="197"/>
    </row>
    <row r="48" spans="1:63" s="21" customFormat="1" ht="21.75" customHeight="1" thickBot="1">
      <c r="A48" s="1229" t="s">
        <v>98</v>
      </c>
      <c r="B48" s="1235"/>
      <c r="C48" s="1220" t="s">
        <v>99</v>
      </c>
      <c r="D48" s="1221"/>
      <c r="E48" s="1221"/>
      <c r="F48" s="1221"/>
      <c r="G48" s="1221"/>
      <c r="H48" s="1221"/>
      <c r="I48" s="1221"/>
      <c r="J48" s="1221"/>
      <c r="K48" s="1221"/>
      <c r="L48" s="1221"/>
      <c r="M48" s="1221"/>
      <c r="N48" s="1221"/>
      <c r="O48" s="1221"/>
      <c r="P48" s="1221"/>
      <c r="Q48" s="1221"/>
      <c r="R48" s="1221"/>
      <c r="S48" s="1221"/>
      <c r="T48" s="1231"/>
      <c r="U48" s="1236"/>
      <c r="V48" s="1237"/>
      <c r="W48" s="1238"/>
      <c r="X48" s="1237"/>
      <c r="Y48" s="1237"/>
      <c r="Z48" s="1239"/>
      <c r="AA48" s="1211">
        <f>AI48+AC48</f>
        <v>704</v>
      </c>
      <c r="AB48" s="1232"/>
      <c r="AC48" s="1211"/>
      <c r="AD48" s="1212"/>
      <c r="AE48" s="1212"/>
      <c r="AF48" s="1212"/>
      <c r="AG48" s="1212"/>
      <c r="AH48" s="1213"/>
      <c r="AI48" s="1214">
        <f>AS48+BC48</f>
        <v>704</v>
      </c>
      <c r="AJ48" s="1215"/>
      <c r="AK48" s="1215"/>
      <c r="AL48" s="1215"/>
      <c r="AM48" s="1215"/>
      <c r="AN48" s="1216"/>
      <c r="AO48" s="1208"/>
      <c r="AP48" s="1209"/>
      <c r="AQ48" s="1209"/>
      <c r="AR48" s="1210"/>
      <c r="AS48" s="1217">
        <f>(2+AO20)*54-AO47-AS47</f>
        <v>314</v>
      </c>
      <c r="AT48" s="1209"/>
      <c r="AU48" s="1210"/>
      <c r="AV48" s="1206"/>
      <c r="AW48" s="1206"/>
      <c r="AX48" s="1206"/>
      <c r="AY48" s="1208"/>
      <c r="AZ48" s="1209"/>
      <c r="BA48" s="1209"/>
      <c r="BB48" s="1210"/>
      <c r="BC48" s="1217">
        <f>704-AS48</f>
        <v>390</v>
      </c>
      <c r="BD48" s="1209"/>
      <c r="BE48" s="1210"/>
      <c r="BF48" s="1206">
        <v>18.5</v>
      </c>
      <c r="BG48" s="1206"/>
      <c r="BH48" s="1228"/>
      <c r="BI48" s="50"/>
      <c r="BJ48" s="112"/>
      <c r="BK48" s="113"/>
    </row>
    <row r="49" spans="1:63" s="21" customFormat="1" ht="20.25" thickBot="1">
      <c r="A49" s="1229" t="s">
        <v>101</v>
      </c>
      <c r="B49" s="1230"/>
      <c r="C49" s="1220" t="s">
        <v>26</v>
      </c>
      <c r="D49" s="1221"/>
      <c r="E49" s="1221"/>
      <c r="F49" s="1221"/>
      <c r="G49" s="1221"/>
      <c r="H49" s="1221"/>
      <c r="I49" s="1221"/>
      <c r="J49" s="1221"/>
      <c r="K49" s="1221"/>
      <c r="L49" s="1221"/>
      <c r="M49" s="1221"/>
      <c r="N49" s="1221"/>
      <c r="O49" s="1221"/>
      <c r="P49" s="1221"/>
      <c r="Q49" s="1221"/>
      <c r="R49" s="1221"/>
      <c r="S49" s="1221"/>
      <c r="T49" s="1221"/>
      <c r="U49" s="1222"/>
      <c r="V49" s="1223"/>
      <c r="W49" s="1224">
        <v>3</v>
      </c>
      <c r="X49" s="1233">
        <v>2</v>
      </c>
      <c r="Y49" s="1233"/>
      <c r="Z49" s="1234"/>
      <c r="AA49" s="1211">
        <f>AI49+AC49</f>
        <v>108</v>
      </c>
      <c r="AB49" s="1232"/>
      <c r="AC49" s="1211"/>
      <c r="AD49" s="1212"/>
      <c r="AE49" s="1212"/>
      <c r="AF49" s="1212"/>
      <c r="AG49" s="1212"/>
      <c r="AH49" s="1213"/>
      <c r="AI49" s="1214">
        <f>AS49+BC49</f>
        <v>108</v>
      </c>
      <c r="AJ49" s="1215"/>
      <c r="AK49" s="1215"/>
      <c r="AL49" s="1215"/>
      <c r="AM49" s="1215"/>
      <c r="AN49" s="1216"/>
      <c r="AO49" s="1208"/>
      <c r="AP49" s="1209"/>
      <c r="AQ49" s="1209"/>
      <c r="AR49" s="1210"/>
      <c r="AS49" s="1217"/>
      <c r="AT49" s="1209"/>
      <c r="AU49" s="1210"/>
      <c r="AV49" s="1206"/>
      <c r="AW49" s="1206"/>
      <c r="AX49" s="1206"/>
      <c r="AY49" s="1208"/>
      <c r="AZ49" s="1209"/>
      <c r="BA49" s="1209"/>
      <c r="BB49" s="1210"/>
      <c r="BC49" s="1217">
        <v>108</v>
      </c>
      <c r="BD49" s="1209"/>
      <c r="BE49" s="1210"/>
      <c r="BF49" s="1206">
        <v>3</v>
      </c>
      <c r="BG49" s="1206"/>
      <c r="BH49" s="1228"/>
      <c r="BI49" s="50"/>
      <c r="BJ49" s="112"/>
      <c r="BK49" s="113"/>
    </row>
    <row r="50" spans="1:63" s="21" customFormat="1" ht="20.25" thickBot="1">
      <c r="A50" s="1229" t="s">
        <v>102</v>
      </c>
      <c r="B50" s="1230"/>
      <c r="C50" s="1220" t="s">
        <v>41</v>
      </c>
      <c r="D50" s="1221"/>
      <c r="E50" s="1221"/>
      <c r="F50" s="1221"/>
      <c r="G50" s="1221"/>
      <c r="H50" s="1221"/>
      <c r="I50" s="1221"/>
      <c r="J50" s="1221"/>
      <c r="K50" s="1221"/>
      <c r="L50" s="1221"/>
      <c r="M50" s="1221"/>
      <c r="N50" s="1221"/>
      <c r="O50" s="1221"/>
      <c r="P50" s="1221"/>
      <c r="Q50" s="1221"/>
      <c r="R50" s="1221"/>
      <c r="S50" s="1221"/>
      <c r="T50" s="1231"/>
      <c r="U50" s="1222"/>
      <c r="V50" s="1223"/>
      <c r="W50" s="1224"/>
      <c r="X50" s="1223"/>
      <c r="Y50" s="1223"/>
      <c r="Z50" s="1225"/>
      <c r="AA50" s="1211">
        <f>AI50+AC50</f>
        <v>270</v>
      </c>
      <c r="AB50" s="1232"/>
      <c r="AC50" s="1211"/>
      <c r="AD50" s="1212"/>
      <c r="AE50" s="1212"/>
      <c r="AF50" s="1212"/>
      <c r="AG50" s="1212"/>
      <c r="AH50" s="1213"/>
      <c r="AI50" s="1214">
        <f>AS50+BC50</f>
        <v>270</v>
      </c>
      <c r="AJ50" s="1215"/>
      <c r="AK50" s="1215"/>
      <c r="AL50" s="1215"/>
      <c r="AM50" s="1215"/>
      <c r="AN50" s="1216"/>
      <c r="AO50" s="1208"/>
      <c r="AP50" s="1209"/>
      <c r="AQ50" s="1209"/>
      <c r="AR50" s="1210"/>
      <c r="AS50" s="1217"/>
      <c r="AT50" s="1209"/>
      <c r="AU50" s="1210"/>
      <c r="AV50" s="1206"/>
      <c r="AW50" s="1206"/>
      <c r="AX50" s="1206"/>
      <c r="AY50" s="1208"/>
      <c r="AZ50" s="1209"/>
      <c r="BA50" s="1209"/>
      <c r="BB50" s="1210"/>
      <c r="BC50" s="1217">
        <v>270</v>
      </c>
      <c r="BD50" s="1209"/>
      <c r="BE50" s="1210"/>
      <c r="BF50" s="1206">
        <v>7.5</v>
      </c>
      <c r="BG50" s="1206"/>
      <c r="BH50" s="1228"/>
      <c r="BI50" s="50"/>
      <c r="BJ50" s="112"/>
      <c r="BK50" s="113"/>
    </row>
    <row r="51" spans="1:63" s="16" customFormat="1" ht="7.5" customHeight="1" thickBo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70"/>
      <c r="AB51" s="70"/>
      <c r="AC51" s="70"/>
      <c r="AD51" s="70"/>
      <c r="AE51" s="70"/>
      <c r="AF51" s="70"/>
      <c r="AG51" s="66"/>
      <c r="AH51" s="66"/>
      <c r="AI51" s="66"/>
      <c r="AJ51" s="66"/>
      <c r="AK51" s="66"/>
      <c r="AL51" s="66"/>
      <c r="AM51" s="67"/>
      <c r="AN51" s="67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55"/>
      <c r="BJ51" s="55"/>
      <c r="BK51" s="55"/>
    </row>
    <row r="52" spans="1:63" s="31" customFormat="1" ht="21" customHeight="1" thickBot="1">
      <c r="A52" s="1218"/>
      <c r="B52" s="1219"/>
      <c r="C52" s="1220" t="s">
        <v>48</v>
      </c>
      <c r="D52" s="1221"/>
      <c r="E52" s="1221"/>
      <c r="F52" s="1221"/>
      <c r="G52" s="1221"/>
      <c r="H52" s="1221"/>
      <c r="I52" s="1221"/>
      <c r="J52" s="1221"/>
      <c r="K52" s="1221"/>
      <c r="L52" s="1221"/>
      <c r="M52" s="1221"/>
      <c r="N52" s="1221"/>
      <c r="O52" s="1221"/>
      <c r="P52" s="1221"/>
      <c r="Q52" s="1221"/>
      <c r="R52" s="1221"/>
      <c r="S52" s="1221"/>
      <c r="T52" s="1221"/>
      <c r="U52" s="1222"/>
      <c r="V52" s="1223"/>
      <c r="W52" s="1224"/>
      <c r="X52" s="1223"/>
      <c r="Y52" s="1223"/>
      <c r="Z52" s="1225"/>
      <c r="AA52" s="1226">
        <f>AA24+AA29+AA48+AA49+AA50</f>
        <v>2268</v>
      </c>
      <c r="AB52" s="1227"/>
      <c r="AC52" s="1211">
        <f>AC24+AC29+AC48+AC49+AC50</f>
        <v>496</v>
      </c>
      <c r="AD52" s="1212"/>
      <c r="AE52" s="1212"/>
      <c r="AF52" s="1212"/>
      <c r="AG52" s="1212"/>
      <c r="AH52" s="1213"/>
      <c r="AI52" s="1214">
        <f>AI24+AI29+AI48+AI49+AI50</f>
        <v>1772</v>
      </c>
      <c r="AJ52" s="1215"/>
      <c r="AK52" s="1215"/>
      <c r="AL52" s="1215"/>
      <c r="AM52" s="1215"/>
      <c r="AN52" s="1216"/>
      <c r="AO52" s="1208">
        <f>AO24+AO29+AO48+AO49+AO50</f>
        <v>318</v>
      </c>
      <c r="AP52" s="1209"/>
      <c r="AQ52" s="1209">
        <f>AQ24+AQ29+AQ48+AQ49+AQ50</f>
        <v>0</v>
      </c>
      <c r="AR52" s="1210"/>
      <c r="AS52" s="1217">
        <f>AS24+AS29+AS48+AS49+AS50</f>
        <v>708</v>
      </c>
      <c r="AT52" s="1209"/>
      <c r="AU52" s="1210">
        <f>AU24+AU29+AU48+AU49+AU50</f>
        <v>0</v>
      </c>
      <c r="AV52" s="1205">
        <f>AV24+AV29+AV48+AV49+AV50</f>
        <v>12</v>
      </c>
      <c r="AW52" s="1206"/>
      <c r="AX52" s="1207">
        <f>AX24+AX29+AX48+AX49+AX50</f>
        <v>0</v>
      </c>
      <c r="AY52" s="1208">
        <f>AY24+AY29+AY48+AY49+AY50</f>
        <v>178</v>
      </c>
      <c r="AZ52" s="1209"/>
      <c r="BA52" s="1209">
        <f>BA24+BA29+BA48+BA49+BA50</f>
        <v>0</v>
      </c>
      <c r="BB52" s="1210"/>
      <c r="BC52" s="1217">
        <f>BC24+BC29+BC48+BC49+BC50</f>
        <v>1064</v>
      </c>
      <c r="BD52" s="1209"/>
      <c r="BE52" s="1210">
        <f>BE24+BE29+BE48+BE49+BE50</f>
        <v>0</v>
      </c>
      <c r="BF52" s="1205">
        <f>BF24+BF29+BF48+BF49+BF50</f>
        <v>48</v>
      </c>
      <c r="BG52" s="1206"/>
      <c r="BH52" s="1207">
        <f>BH24+BH29+BH48+BH49+BH50</f>
        <v>0</v>
      </c>
      <c r="BI52" s="20"/>
      <c r="BJ52" s="114"/>
      <c r="BK52" s="114"/>
    </row>
    <row r="53" spans="1:63" s="31" customFormat="1" ht="16.5" customHeight="1">
      <c r="A53" s="1095" t="s">
        <v>170</v>
      </c>
      <c r="B53" s="1095"/>
      <c r="C53" s="1095"/>
      <c r="D53" s="1095"/>
      <c r="E53" s="1095"/>
      <c r="F53" s="1095"/>
      <c r="G53" s="1095"/>
      <c r="H53" s="1095"/>
      <c r="I53" s="1095"/>
      <c r="J53" s="1095"/>
      <c r="K53" s="1095"/>
      <c r="L53" s="1095"/>
      <c r="M53" s="1095"/>
      <c r="N53" s="1095"/>
      <c r="O53" s="1095"/>
      <c r="P53" s="1095"/>
      <c r="Q53" s="1095"/>
      <c r="R53" s="1095"/>
      <c r="S53" s="1095"/>
      <c r="T53" s="1095"/>
      <c r="U53" s="1095"/>
      <c r="V53" s="1095"/>
      <c r="W53" s="1095"/>
      <c r="X53" s="1095"/>
      <c r="Y53" s="1095"/>
      <c r="Z53" s="1095"/>
      <c r="AA53" s="1095"/>
      <c r="AB53" s="1095"/>
      <c r="AC53" s="1095"/>
      <c r="AD53" s="1095"/>
      <c r="AE53" s="1095"/>
      <c r="AF53" s="1095"/>
      <c r="AG53" s="1095"/>
      <c r="AH53" s="1095"/>
      <c r="AI53" s="1095"/>
      <c r="AJ53" s="1095"/>
      <c r="AK53" s="1095"/>
      <c r="AL53" s="1095"/>
      <c r="AM53" s="1095"/>
      <c r="AN53" s="1095"/>
      <c r="AO53" s="1095"/>
      <c r="AP53" s="1095"/>
      <c r="AQ53" s="1095"/>
      <c r="AR53" s="1095"/>
      <c r="AS53" s="1095"/>
      <c r="AT53" s="1095"/>
      <c r="AU53" s="1095"/>
      <c r="AV53" s="1095"/>
      <c r="AW53" s="1095"/>
      <c r="AX53" s="1095"/>
      <c r="AY53" s="1095"/>
      <c r="AZ53" s="1095"/>
      <c r="BA53" s="1095"/>
      <c r="BB53" s="1095"/>
      <c r="BC53" s="1095"/>
      <c r="BD53" s="1095"/>
      <c r="BE53" s="1095"/>
      <c r="BF53" s="1095"/>
      <c r="BG53" s="1095"/>
      <c r="BH53" s="1095"/>
      <c r="BI53" s="57"/>
      <c r="BJ53" s="89"/>
      <c r="BK53" s="89"/>
    </row>
    <row r="54" spans="1:20" s="13" customFormat="1" ht="18.75" customHeight="1">
      <c r="A54" s="13" t="s">
        <v>104</v>
      </c>
      <c r="K54" s="13" t="s">
        <v>105</v>
      </c>
      <c r="T54" s="13" t="s">
        <v>106</v>
      </c>
    </row>
    <row r="55" s="13" customFormat="1" ht="7.5" customHeight="1"/>
    <row r="56" spans="1:63" s="38" customFormat="1" ht="18">
      <c r="A56" s="91" t="s">
        <v>107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3" t="s">
        <v>108</v>
      </c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</row>
    <row r="57" s="13" customFormat="1" ht="5.25" customHeight="1"/>
    <row r="58" spans="1:63" s="38" customFormat="1" ht="18.75" customHeight="1">
      <c r="A58" s="1094" t="s">
        <v>186</v>
      </c>
      <c r="B58" s="1094"/>
      <c r="C58" s="1094"/>
      <c r="D58" s="1094"/>
      <c r="E58" s="1094"/>
      <c r="F58" s="1094"/>
      <c r="G58" s="1094"/>
      <c r="H58" s="1094"/>
      <c r="I58" s="1094"/>
      <c r="J58" s="1094"/>
      <c r="K58" s="1094"/>
      <c r="L58" s="1094"/>
      <c r="M58" s="1094"/>
      <c r="N58" s="1094"/>
      <c r="O58" s="1094"/>
      <c r="P58" s="1094"/>
      <c r="Q58" s="1094"/>
      <c r="R58" s="1094"/>
      <c r="S58" s="1094"/>
      <c r="T58" s="1094"/>
      <c r="U58" s="13" t="s">
        <v>185</v>
      </c>
      <c r="V58" s="76"/>
      <c r="W58" s="76"/>
      <c r="Y58" s="13"/>
      <c r="Z58" s="13"/>
      <c r="AB58" s="13"/>
      <c r="AC58" s="13"/>
      <c r="AD58" s="13"/>
      <c r="AE58" s="13"/>
      <c r="AF58" s="1326" t="s">
        <v>184</v>
      </c>
      <c r="AG58" s="1326"/>
      <c r="AH58" s="1326"/>
      <c r="AI58" s="1326"/>
      <c r="AJ58" s="1326"/>
      <c r="AK58" s="1326"/>
      <c r="AL58" s="1326"/>
      <c r="AM58" s="1326"/>
      <c r="AN58" s="1326"/>
      <c r="AO58" s="1326"/>
      <c r="AP58" s="1326"/>
      <c r="AQ58" s="1326"/>
      <c r="AR58" s="1326"/>
      <c r="AS58" s="1326"/>
      <c r="AT58" s="1326"/>
      <c r="AU58" s="1326"/>
      <c r="AW58" s="76"/>
      <c r="AX58" s="13" t="s">
        <v>183</v>
      </c>
      <c r="AY58" s="76"/>
      <c r="BA58" s="76"/>
      <c r="BB58" s="76"/>
      <c r="BD58" s="13"/>
      <c r="BE58" s="13"/>
      <c r="BG58" s="13"/>
      <c r="BH58" s="13"/>
      <c r="BI58" s="13"/>
      <c r="BJ58" s="13"/>
      <c r="BK58" s="13"/>
    </row>
    <row r="59" spans="1:63" s="38" customFormat="1" ht="7.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13"/>
      <c r="V59" s="76"/>
      <c r="W59" s="76"/>
      <c r="Y59" s="13"/>
      <c r="Z59" s="13"/>
      <c r="AB59" s="13"/>
      <c r="AC59" s="13"/>
      <c r="AD59" s="13"/>
      <c r="AE59" s="13"/>
      <c r="AF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</row>
    <row r="60" spans="1:63" s="38" customFormat="1" ht="18.75" customHeight="1">
      <c r="A60" s="1094" t="s">
        <v>182</v>
      </c>
      <c r="B60" s="1094"/>
      <c r="C60" s="1094"/>
      <c r="D60" s="1094"/>
      <c r="E60" s="1094"/>
      <c r="F60" s="1094"/>
      <c r="G60" s="1094"/>
      <c r="H60" s="1094"/>
      <c r="I60" s="1094"/>
      <c r="J60" s="1094"/>
      <c r="K60" s="1094"/>
      <c r="L60" s="1094"/>
      <c r="M60" s="1094"/>
      <c r="N60" s="1094"/>
      <c r="O60" s="1094"/>
      <c r="P60" s="1094"/>
      <c r="Q60" s="1094"/>
      <c r="R60" s="1094"/>
      <c r="S60" s="1094"/>
      <c r="T60" s="1094"/>
      <c r="U60" s="1094"/>
      <c r="V60" s="1094"/>
      <c r="W60" s="13" t="s">
        <v>181</v>
      </c>
      <c r="Y60" s="13"/>
      <c r="Z60" s="13"/>
      <c r="AB60" s="13"/>
      <c r="AC60" s="13"/>
      <c r="AD60" s="13"/>
      <c r="AE60" s="13"/>
      <c r="AF60" s="13"/>
      <c r="AG60" s="1094" t="s">
        <v>180</v>
      </c>
      <c r="AH60" s="1094"/>
      <c r="AI60" s="1094"/>
      <c r="AJ60" s="1094"/>
      <c r="AK60" s="1094"/>
      <c r="AL60" s="1094"/>
      <c r="AM60" s="1094"/>
      <c r="AN60" s="1094"/>
      <c r="AO60" s="1094"/>
      <c r="AP60" s="1094"/>
      <c r="AQ60" s="1094"/>
      <c r="AR60" s="1094"/>
      <c r="AS60" s="1094"/>
      <c r="AT60" s="1094"/>
      <c r="AU60" s="1094"/>
      <c r="AV60" s="1094"/>
      <c r="AW60" s="1094"/>
      <c r="AX60" s="1094"/>
      <c r="AY60" s="1094"/>
      <c r="AZ60" s="13" t="s">
        <v>179</v>
      </c>
      <c r="BC60" s="13"/>
      <c r="BD60" s="13"/>
      <c r="BE60" s="13"/>
      <c r="BF60" s="13"/>
      <c r="BG60" s="13"/>
      <c r="BH60" s="13"/>
      <c r="BI60" s="13"/>
      <c r="BJ60" s="13"/>
      <c r="BK60" s="13"/>
    </row>
    <row r="61" s="13" customFormat="1" ht="6.75" customHeight="1"/>
    <row r="62" spans="1:63" s="16" customFormat="1" ht="19.5" customHeight="1">
      <c r="A62" s="36" t="s">
        <v>111</v>
      </c>
      <c r="B62" s="36"/>
      <c r="C62" s="30"/>
      <c r="D62" s="30"/>
      <c r="E62" s="30"/>
      <c r="F62" s="30"/>
      <c r="G62" s="30"/>
      <c r="H62" s="30"/>
      <c r="I62" s="30"/>
      <c r="J62" s="30"/>
      <c r="K62" s="30"/>
      <c r="L62" s="36" t="s">
        <v>112</v>
      </c>
      <c r="M62" s="30"/>
      <c r="N62" s="30"/>
      <c r="O62" s="30"/>
      <c r="P62" s="30"/>
      <c r="Q62" s="30"/>
      <c r="R62" s="30"/>
      <c r="S62" s="30"/>
      <c r="T62" s="30"/>
      <c r="U62" s="30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</row>
    <row r="63" spans="1:63" s="16" customFormat="1" ht="16.5" customHeight="1">
      <c r="A63" s="36" t="s">
        <v>113</v>
      </c>
      <c r="B63" s="36"/>
      <c r="C63" s="30"/>
      <c r="D63" s="30"/>
      <c r="E63" s="30"/>
      <c r="F63" s="30"/>
      <c r="G63" s="30"/>
      <c r="H63" s="30"/>
      <c r="I63" s="30"/>
      <c r="J63" s="30"/>
      <c r="K63" s="30"/>
      <c r="L63" s="36"/>
      <c r="M63" s="30"/>
      <c r="N63" s="30"/>
      <c r="O63" s="30"/>
      <c r="P63" s="30"/>
      <c r="Q63" s="30"/>
      <c r="R63" s="30"/>
      <c r="S63" s="30"/>
      <c r="T63" s="30"/>
      <c r="U63" s="30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</row>
    <row r="64" spans="1:20" s="16" customFormat="1" ht="15.75" customHeight="1">
      <c r="A64" s="13" t="s">
        <v>114</v>
      </c>
      <c r="B64" s="13"/>
      <c r="N64" s="13" t="s">
        <v>115</v>
      </c>
      <c r="T64" s="13" t="s">
        <v>116</v>
      </c>
    </row>
    <row r="65" s="16" customFormat="1" ht="18">
      <c r="N65" s="13"/>
    </row>
    <row r="66" s="16" customFormat="1" ht="6" customHeight="1"/>
    <row r="67" s="16" customFormat="1" ht="13.5"/>
  </sheetData>
  <sheetProtection/>
  <mergeCells count="467">
    <mergeCell ref="A1:O1"/>
    <mergeCell ref="P1:AY1"/>
    <mergeCell ref="AZ1:BK1"/>
    <mergeCell ref="B3:AP3"/>
    <mergeCell ref="B5:F6"/>
    <mergeCell ref="G5:N6"/>
    <mergeCell ref="O5:AM6"/>
    <mergeCell ref="AN5:BG5"/>
    <mergeCell ref="AN6:AS6"/>
    <mergeCell ref="AT6:AY6"/>
    <mergeCell ref="AZ6:BG6"/>
    <mergeCell ref="B7:F7"/>
    <mergeCell ref="G7:N7"/>
    <mergeCell ref="O7:AM7"/>
    <mergeCell ref="AN7:AS7"/>
    <mergeCell ref="AT7:AY7"/>
    <mergeCell ref="AZ7:BG7"/>
    <mergeCell ref="B9:F9"/>
    <mergeCell ref="G9:N9"/>
    <mergeCell ref="O9:AM9"/>
    <mergeCell ref="AN9:AS9"/>
    <mergeCell ref="AT9:AY9"/>
    <mergeCell ref="AZ9:BG9"/>
    <mergeCell ref="B8:F8"/>
    <mergeCell ref="G8:N8"/>
    <mergeCell ref="O8:AM8"/>
    <mergeCell ref="AN8:AS8"/>
    <mergeCell ref="AT8:AY8"/>
    <mergeCell ref="AZ8:BG8"/>
    <mergeCell ref="B11:F11"/>
    <mergeCell ref="G11:N11"/>
    <mergeCell ref="O11:AM11"/>
    <mergeCell ref="AN11:AS11"/>
    <mergeCell ref="AT11:AY11"/>
    <mergeCell ref="AZ11:BG11"/>
    <mergeCell ref="B10:F10"/>
    <mergeCell ref="G10:N10"/>
    <mergeCell ref="O10:AM10"/>
    <mergeCell ref="AN10:AS10"/>
    <mergeCell ref="AT10:AY10"/>
    <mergeCell ref="AZ10:BG10"/>
    <mergeCell ref="B13:F13"/>
    <mergeCell ref="G13:N13"/>
    <mergeCell ref="O13:AM13"/>
    <mergeCell ref="AN13:AS13"/>
    <mergeCell ref="AT13:AY13"/>
    <mergeCell ref="AZ13:BG13"/>
    <mergeCell ref="B12:F12"/>
    <mergeCell ref="G12:N12"/>
    <mergeCell ref="O12:AM12"/>
    <mergeCell ref="AN12:AS12"/>
    <mergeCell ref="AT12:AY12"/>
    <mergeCell ref="AZ12:BG12"/>
    <mergeCell ref="O14:AM14"/>
    <mergeCell ref="AN14:AS14"/>
    <mergeCell ref="AT14:AY14"/>
    <mergeCell ref="AZ14:BG14"/>
    <mergeCell ref="A17:BH17"/>
    <mergeCell ref="A18:B22"/>
    <mergeCell ref="C18:T22"/>
    <mergeCell ref="U18:Z19"/>
    <mergeCell ref="AA18:AN18"/>
    <mergeCell ref="AO18:BH18"/>
    <mergeCell ref="U23:W23"/>
    <mergeCell ref="X23:Z23"/>
    <mergeCell ref="AA23:AB23"/>
    <mergeCell ref="AC23:AH23"/>
    <mergeCell ref="AY20:BA20"/>
    <mergeCell ref="BB20:BH20"/>
    <mergeCell ref="AO21:AR22"/>
    <mergeCell ref="AS21:AU22"/>
    <mergeCell ref="AV21:AX22"/>
    <mergeCell ref="AY21:BB22"/>
    <mergeCell ref="BC21:BE22"/>
    <mergeCell ref="BF21:BH22"/>
    <mergeCell ref="AA19:AB22"/>
    <mergeCell ref="AC19:AN19"/>
    <mergeCell ref="AO19:AX19"/>
    <mergeCell ref="AY19:BH19"/>
    <mergeCell ref="U20:W22"/>
    <mergeCell ref="X20:Z22"/>
    <mergeCell ref="AC20:AH22"/>
    <mergeCell ref="AI20:AN22"/>
    <mergeCell ref="AO20:AQ20"/>
    <mergeCell ref="AR20:AX20"/>
    <mergeCell ref="AS24:AU24"/>
    <mergeCell ref="AV24:AX24"/>
    <mergeCell ref="AY24:BB24"/>
    <mergeCell ref="BC24:BE24"/>
    <mergeCell ref="BF24:BH24"/>
    <mergeCell ref="BJ24:BK24"/>
    <mergeCell ref="BF23:BH23"/>
    <mergeCell ref="BJ23:BK23"/>
    <mergeCell ref="A24:B24"/>
    <mergeCell ref="C24:T24"/>
    <mergeCell ref="U24:W24"/>
    <mergeCell ref="X24:Z24"/>
    <mergeCell ref="AA24:AB24"/>
    <mergeCell ref="AC24:AH24"/>
    <mergeCell ref="AI24:AN24"/>
    <mergeCell ref="AO24:AR24"/>
    <mergeCell ref="AI23:AN23"/>
    <mergeCell ref="AO23:AR23"/>
    <mergeCell ref="AS23:AU23"/>
    <mergeCell ref="AV23:AX23"/>
    <mergeCell ref="AY23:BB23"/>
    <mergeCell ref="BC23:BE23"/>
    <mergeCell ref="A23:B23"/>
    <mergeCell ref="C23:T23"/>
    <mergeCell ref="BJ26:BK26"/>
    <mergeCell ref="BJ27:BK27"/>
    <mergeCell ref="BF25:BH25"/>
    <mergeCell ref="BJ25:BK25"/>
    <mergeCell ref="A26:B27"/>
    <mergeCell ref="C26:T27"/>
    <mergeCell ref="U26:W27"/>
    <mergeCell ref="X26:Z27"/>
    <mergeCell ref="AA26:AB27"/>
    <mergeCell ref="AC26:AH27"/>
    <mergeCell ref="AI26:AN27"/>
    <mergeCell ref="AO26:AR27"/>
    <mergeCell ref="AI25:AN25"/>
    <mergeCell ref="AO25:AR25"/>
    <mergeCell ref="AS25:AU25"/>
    <mergeCell ref="AV25:AX25"/>
    <mergeCell ref="AY25:BB25"/>
    <mergeCell ref="BC25:BE25"/>
    <mergeCell ref="A25:B25"/>
    <mergeCell ref="C25:T25"/>
    <mergeCell ref="U25:W25"/>
    <mergeCell ref="X25:Z25"/>
    <mergeCell ref="AA25:AB25"/>
    <mergeCell ref="AC25:AH25"/>
    <mergeCell ref="U28:W28"/>
    <mergeCell ref="X28:Z28"/>
    <mergeCell ref="AA28:AB28"/>
    <mergeCell ref="AC28:AH28"/>
    <mergeCell ref="AS26:AU27"/>
    <mergeCell ref="AV26:AX27"/>
    <mergeCell ref="AY26:BB27"/>
    <mergeCell ref="BC26:BE27"/>
    <mergeCell ref="BF26:BH27"/>
    <mergeCell ref="AS29:AU29"/>
    <mergeCell ref="AV29:AX29"/>
    <mergeCell ref="AY29:BB29"/>
    <mergeCell ref="BC29:BE29"/>
    <mergeCell ref="BF29:BH29"/>
    <mergeCell ref="BJ29:BK29"/>
    <mergeCell ref="BF28:BH28"/>
    <mergeCell ref="BJ28:BK28"/>
    <mergeCell ref="A29:B29"/>
    <mergeCell ref="C29:T29"/>
    <mergeCell ref="U29:W29"/>
    <mergeCell ref="X29:Z29"/>
    <mergeCell ref="AA29:AB29"/>
    <mergeCell ref="AC29:AH29"/>
    <mergeCell ref="AI29:AN29"/>
    <mergeCell ref="AO29:AR29"/>
    <mergeCell ref="AI28:AN28"/>
    <mergeCell ref="AO28:AR28"/>
    <mergeCell ref="AS28:AU28"/>
    <mergeCell ref="AV28:AX28"/>
    <mergeCell ref="AY28:BB28"/>
    <mergeCell ref="BC28:BE28"/>
    <mergeCell ref="A28:B28"/>
    <mergeCell ref="C28:T28"/>
    <mergeCell ref="BJ31:BK31"/>
    <mergeCell ref="BJ32:BK32"/>
    <mergeCell ref="BF30:BH30"/>
    <mergeCell ref="BJ30:BK30"/>
    <mergeCell ref="A31:B32"/>
    <mergeCell ref="C31:T32"/>
    <mergeCell ref="U31:W32"/>
    <mergeCell ref="X31:Z32"/>
    <mergeCell ref="AA31:AB32"/>
    <mergeCell ref="AC31:AH32"/>
    <mergeCell ref="AI31:AN32"/>
    <mergeCell ref="AO31:AR32"/>
    <mergeCell ref="AI30:AN30"/>
    <mergeCell ref="AO30:AR30"/>
    <mergeCell ref="AS30:AU30"/>
    <mergeCell ref="AV30:AX30"/>
    <mergeCell ref="AY30:BB30"/>
    <mergeCell ref="BC30:BE30"/>
    <mergeCell ref="A30:B30"/>
    <mergeCell ref="C30:T30"/>
    <mergeCell ref="U30:W30"/>
    <mergeCell ref="X30:Z30"/>
    <mergeCell ref="AA30:AB30"/>
    <mergeCell ref="AC30:AH30"/>
    <mergeCell ref="U33:W33"/>
    <mergeCell ref="X33:Z33"/>
    <mergeCell ref="AA33:AB33"/>
    <mergeCell ref="AC33:AH33"/>
    <mergeCell ref="AS31:AU32"/>
    <mergeCell ref="AV31:AX32"/>
    <mergeCell ref="AY31:BB32"/>
    <mergeCell ref="BC31:BE32"/>
    <mergeCell ref="BF31:BH32"/>
    <mergeCell ref="AS34:AU34"/>
    <mergeCell ref="AV34:AX34"/>
    <mergeCell ref="AY34:BB34"/>
    <mergeCell ref="BC34:BE34"/>
    <mergeCell ref="BF34:BH34"/>
    <mergeCell ref="BJ34:BK34"/>
    <mergeCell ref="BF33:BH33"/>
    <mergeCell ref="BJ33:BK33"/>
    <mergeCell ref="A34:B34"/>
    <mergeCell ref="C34:T34"/>
    <mergeCell ref="U34:W34"/>
    <mergeCell ref="X34:Z34"/>
    <mergeCell ref="AA34:AB34"/>
    <mergeCell ref="AC34:AH34"/>
    <mergeCell ref="AI34:AN34"/>
    <mergeCell ref="AO34:AR34"/>
    <mergeCell ref="AI33:AN33"/>
    <mergeCell ref="AO33:AR33"/>
    <mergeCell ref="AS33:AU33"/>
    <mergeCell ref="AV33:AX33"/>
    <mergeCell ref="AY33:BB33"/>
    <mergeCell ref="BC33:BE33"/>
    <mergeCell ref="A33:B33"/>
    <mergeCell ref="C33:T33"/>
    <mergeCell ref="BJ36:BK36"/>
    <mergeCell ref="BF35:BH35"/>
    <mergeCell ref="BJ35:BK35"/>
    <mergeCell ref="A36:B36"/>
    <mergeCell ref="C36:T36"/>
    <mergeCell ref="U36:W36"/>
    <mergeCell ref="X36:Z36"/>
    <mergeCell ref="AA36:AB36"/>
    <mergeCell ref="AC36:AH36"/>
    <mergeCell ref="AI36:AN36"/>
    <mergeCell ref="AO36:AR36"/>
    <mergeCell ref="AI35:AN35"/>
    <mergeCell ref="AO35:AR35"/>
    <mergeCell ref="AS35:AU35"/>
    <mergeCell ref="AV35:AX35"/>
    <mergeCell ref="AY35:BB35"/>
    <mergeCell ref="BC35:BE35"/>
    <mergeCell ref="A35:B35"/>
    <mergeCell ref="C35:T35"/>
    <mergeCell ref="U35:W35"/>
    <mergeCell ref="X35:Z35"/>
    <mergeCell ref="AA35:AB35"/>
    <mergeCell ref="AC35:AH35"/>
    <mergeCell ref="U37:W37"/>
    <mergeCell ref="X37:Z37"/>
    <mergeCell ref="AA37:AB37"/>
    <mergeCell ref="AC37:AH37"/>
    <mergeCell ref="AS36:AU36"/>
    <mergeCell ref="AV36:AX36"/>
    <mergeCell ref="AY36:BB36"/>
    <mergeCell ref="BC36:BE36"/>
    <mergeCell ref="BF36:BH36"/>
    <mergeCell ref="AS38:AU38"/>
    <mergeCell ref="AV38:AX38"/>
    <mergeCell ref="AY38:BB38"/>
    <mergeCell ref="BC38:BE38"/>
    <mergeCell ref="BF38:BH38"/>
    <mergeCell ref="BJ38:BK38"/>
    <mergeCell ref="BF37:BH37"/>
    <mergeCell ref="BJ37:BK37"/>
    <mergeCell ref="A38:B38"/>
    <mergeCell ref="C38:T38"/>
    <mergeCell ref="U38:W38"/>
    <mergeCell ref="X38:Z38"/>
    <mergeCell ref="AA38:AB38"/>
    <mergeCell ref="AC38:AH38"/>
    <mergeCell ref="AI38:AN38"/>
    <mergeCell ref="AO38:AR38"/>
    <mergeCell ref="AI37:AN37"/>
    <mergeCell ref="AO37:AR37"/>
    <mergeCell ref="AS37:AU37"/>
    <mergeCell ref="AV37:AX37"/>
    <mergeCell ref="AY37:BB37"/>
    <mergeCell ref="BC37:BE37"/>
    <mergeCell ref="A37:B37"/>
    <mergeCell ref="C37:T37"/>
    <mergeCell ref="BJ40:BK40"/>
    <mergeCell ref="BF39:BH39"/>
    <mergeCell ref="BJ39:BK39"/>
    <mergeCell ref="A40:B40"/>
    <mergeCell ref="C40:T40"/>
    <mergeCell ref="U40:W40"/>
    <mergeCell ref="X40:Z40"/>
    <mergeCell ref="AA40:AB40"/>
    <mergeCell ref="AC40:AH40"/>
    <mergeCell ref="AI40:AN40"/>
    <mergeCell ref="AO40:AR40"/>
    <mergeCell ref="AI39:AN39"/>
    <mergeCell ref="AO39:AR39"/>
    <mergeCell ref="AS39:AU39"/>
    <mergeCell ref="AV39:AX39"/>
    <mergeCell ref="AY39:BB39"/>
    <mergeCell ref="BC39:BE39"/>
    <mergeCell ref="A39:B39"/>
    <mergeCell ref="C39:T39"/>
    <mergeCell ref="U39:W39"/>
    <mergeCell ref="X39:Z39"/>
    <mergeCell ref="AA39:AB39"/>
    <mergeCell ref="AC39:AH39"/>
    <mergeCell ref="U41:W41"/>
    <mergeCell ref="X41:Z41"/>
    <mergeCell ref="AA41:AB41"/>
    <mergeCell ref="AC41:AH41"/>
    <mergeCell ref="AS40:AU40"/>
    <mergeCell ref="AV40:AX40"/>
    <mergeCell ref="AY40:BB40"/>
    <mergeCell ref="BC40:BE40"/>
    <mergeCell ref="BF40:BH40"/>
    <mergeCell ref="AS42:AU42"/>
    <mergeCell ref="AV42:AX42"/>
    <mergeCell ref="AY42:BB42"/>
    <mergeCell ref="BC42:BE42"/>
    <mergeCell ref="BF42:BH42"/>
    <mergeCell ref="BJ42:BK42"/>
    <mergeCell ref="BF41:BH41"/>
    <mergeCell ref="BJ41:BK41"/>
    <mergeCell ref="A42:B42"/>
    <mergeCell ref="C42:T42"/>
    <mergeCell ref="U42:W42"/>
    <mergeCell ref="X42:Z42"/>
    <mergeCell ref="AA42:AB42"/>
    <mergeCell ref="AC42:AH42"/>
    <mergeCell ref="AI42:AN42"/>
    <mergeCell ref="AO42:AR42"/>
    <mergeCell ref="AI41:AN41"/>
    <mergeCell ref="AO41:AR41"/>
    <mergeCell ref="AS41:AU41"/>
    <mergeCell ref="AV41:AX41"/>
    <mergeCell ref="AY41:BB41"/>
    <mergeCell ref="BC41:BE41"/>
    <mergeCell ref="A41:B41"/>
    <mergeCell ref="C41:T41"/>
    <mergeCell ref="BJ44:BK44"/>
    <mergeCell ref="BF43:BH43"/>
    <mergeCell ref="BJ43:BK43"/>
    <mergeCell ref="A44:B44"/>
    <mergeCell ref="C44:T44"/>
    <mergeCell ref="U44:W44"/>
    <mergeCell ref="X44:Z44"/>
    <mergeCell ref="AA44:AB44"/>
    <mergeCell ref="AC44:AH44"/>
    <mergeCell ref="AI44:AN44"/>
    <mergeCell ref="AO44:AR44"/>
    <mergeCell ref="AI43:AN43"/>
    <mergeCell ref="AO43:AR43"/>
    <mergeCell ref="AS43:AU43"/>
    <mergeCell ref="AV43:AX43"/>
    <mergeCell ref="AY43:BB43"/>
    <mergeCell ref="BC43:BE43"/>
    <mergeCell ref="A43:B43"/>
    <mergeCell ref="C43:T43"/>
    <mergeCell ref="U43:W43"/>
    <mergeCell ref="X43:Z43"/>
    <mergeCell ref="AA43:AB43"/>
    <mergeCell ref="AC43:AH43"/>
    <mergeCell ref="U45:W45"/>
    <mergeCell ref="X45:Z45"/>
    <mergeCell ref="AA45:AB45"/>
    <mergeCell ref="AC45:AH45"/>
    <mergeCell ref="AS44:AU44"/>
    <mergeCell ref="AV44:AX44"/>
    <mergeCell ref="AY44:BB44"/>
    <mergeCell ref="BC44:BE44"/>
    <mergeCell ref="BF44:BH44"/>
    <mergeCell ref="AS46:AU46"/>
    <mergeCell ref="AV46:AX46"/>
    <mergeCell ref="AY46:BB46"/>
    <mergeCell ref="BC46:BE46"/>
    <mergeCell ref="BF46:BH46"/>
    <mergeCell ref="BJ46:BK46"/>
    <mergeCell ref="BF45:BH45"/>
    <mergeCell ref="BJ45:BK45"/>
    <mergeCell ref="A46:B46"/>
    <mergeCell ref="C46:T46"/>
    <mergeCell ref="U46:W46"/>
    <mergeCell ref="X46:Z46"/>
    <mergeCell ref="AA46:AB46"/>
    <mergeCell ref="AC46:AH46"/>
    <mergeCell ref="AI46:AN46"/>
    <mergeCell ref="AO46:AR46"/>
    <mergeCell ref="AI45:AN45"/>
    <mergeCell ref="AO45:AR45"/>
    <mergeCell ref="AS45:AU45"/>
    <mergeCell ref="AV45:AX45"/>
    <mergeCell ref="AY45:BB45"/>
    <mergeCell ref="BC45:BE45"/>
    <mergeCell ref="A45:B45"/>
    <mergeCell ref="C45:T45"/>
    <mergeCell ref="BK47:BL47"/>
    <mergeCell ref="A48:B48"/>
    <mergeCell ref="C48:T48"/>
    <mergeCell ref="U48:W48"/>
    <mergeCell ref="X48:Z48"/>
    <mergeCell ref="AA48:AB48"/>
    <mergeCell ref="AC48:AH48"/>
    <mergeCell ref="AI48:AN48"/>
    <mergeCell ref="AO48:AR48"/>
    <mergeCell ref="AS48:AU48"/>
    <mergeCell ref="AO47:AR47"/>
    <mergeCell ref="AS47:AU47"/>
    <mergeCell ref="AV47:AX47"/>
    <mergeCell ref="AY47:BB47"/>
    <mergeCell ref="BC47:BE47"/>
    <mergeCell ref="BF47:BH47"/>
    <mergeCell ref="A47:T47"/>
    <mergeCell ref="U47:W47"/>
    <mergeCell ref="X47:Z47"/>
    <mergeCell ref="AA47:AB47"/>
    <mergeCell ref="AC47:AH47"/>
    <mergeCell ref="AI47:AN47"/>
    <mergeCell ref="AV48:AX48"/>
    <mergeCell ref="AY48:BB48"/>
    <mergeCell ref="BC48:BE48"/>
    <mergeCell ref="BF48:BH48"/>
    <mergeCell ref="BJ48:BK48"/>
    <mergeCell ref="A49:B49"/>
    <mergeCell ref="C49:T49"/>
    <mergeCell ref="U49:W49"/>
    <mergeCell ref="X49:Z49"/>
    <mergeCell ref="AA49:AB49"/>
    <mergeCell ref="BC49:BE49"/>
    <mergeCell ref="BF49:BH49"/>
    <mergeCell ref="BJ49:BK49"/>
    <mergeCell ref="A50:B50"/>
    <mergeCell ref="C50:T50"/>
    <mergeCell ref="U50:W50"/>
    <mergeCell ref="X50:Z50"/>
    <mergeCell ref="AA50:AB50"/>
    <mergeCell ref="AC50:AH50"/>
    <mergeCell ref="AI50:AN50"/>
    <mergeCell ref="AC49:AH49"/>
    <mergeCell ref="AI49:AN49"/>
    <mergeCell ref="AO49:AR49"/>
    <mergeCell ref="AS49:AU49"/>
    <mergeCell ref="AV49:AX49"/>
    <mergeCell ref="AY49:BB49"/>
    <mergeCell ref="BC52:BE52"/>
    <mergeCell ref="BF52:BH52"/>
    <mergeCell ref="BJ52:BK52"/>
    <mergeCell ref="BJ53:BK53"/>
    <mergeCell ref="BJ50:BK50"/>
    <mergeCell ref="A52:B52"/>
    <mergeCell ref="C52:T52"/>
    <mergeCell ref="U52:W52"/>
    <mergeCell ref="X52:Z52"/>
    <mergeCell ref="AA52:AB52"/>
    <mergeCell ref="AO50:AR50"/>
    <mergeCell ref="AS50:AU50"/>
    <mergeCell ref="AV50:AX50"/>
    <mergeCell ref="AY50:BB50"/>
    <mergeCell ref="BC50:BE50"/>
    <mergeCell ref="BF50:BH50"/>
    <mergeCell ref="A53:BH53"/>
    <mergeCell ref="A58:T58"/>
    <mergeCell ref="A60:V60"/>
    <mergeCell ref="A56:R56"/>
    <mergeCell ref="AG60:AY60"/>
    <mergeCell ref="AV52:AX52"/>
    <mergeCell ref="AY52:BB52"/>
    <mergeCell ref="AC52:AH52"/>
    <mergeCell ref="AI52:AN52"/>
    <mergeCell ref="AO52:AR52"/>
    <mergeCell ref="AS52:AU52"/>
    <mergeCell ref="AF58:AU58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57" r:id="rId2"/>
  <rowBreaks count="1" manualBreakCount="1">
    <brk id="28" max="5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CC74"/>
  <sheetViews>
    <sheetView view="pageBreakPreview" zoomScale="65" zoomScaleNormal="75" zoomScaleSheetLayoutView="65" zoomScalePageLayoutView="0" workbookViewId="0" topLeftCell="A10">
      <selection activeCell="AA41" sqref="AA41:AF41"/>
    </sheetView>
  </sheetViews>
  <sheetFormatPr defaultColWidth="9.00390625" defaultRowHeight="12.75"/>
  <cols>
    <col min="1" max="39" width="3.625" style="0" customWidth="1"/>
    <col min="40" max="40" width="4.875" style="0" customWidth="1"/>
    <col min="41" max="45" width="3.625" style="0" customWidth="1"/>
    <col min="46" max="46" width="4.875" style="0" customWidth="1"/>
    <col min="47" max="51" width="3.625" style="0" customWidth="1"/>
    <col min="52" max="52" width="4.50390625" style="0" customWidth="1"/>
    <col min="53" max="57" width="3.625" style="0" customWidth="1"/>
    <col min="58" max="62" width="4.875" style="0" customWidth="1"/>
    <col min="63" max="65" width="3.625" style="0" customWidth="1"/>
  </cols>
  <sheetData>
    <row r="1" spans="1:65" s="1" customFormat="1" ht="264.75" customHeight="1">
      <c r="A1" s="1075" t="s">
        <v>117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  <c r="M1" s="1075"/>
      <c r="N1" s="1075"/>
      <c r="O1" s="1075"/>
      <c r="P1" s="467" t="s">
        <v>209</v>
      </c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7"/>
      <c r="AT1" s="467"/>
      <c r="AU1" s="467"/>
      <c r="AV1" s="467"/>
      <c r="AW1" s="467"/>
      <c r="AX1" s="467"/>
      <c r="AY1" s="467"/>
      <c r="AZ1" s="1076"/>
      <c r="BA1" s="1076"/>
      <c r="BB1" s="1076"/>
      <c r="BC1" s="1076"/>
      <c r="BD1" s="1076"/>
      <c r="BE1" s="1076"/>
      <c r="BF1" s="1076"/>
      <c r="BG1" s="1076"/>
      <c r="BH1" s="1076"/>
      <c r="BI1" s="42"/>
      <c r="BJ1" s="42"/>
      <c r="BK1" s="43"/>
      <c r="BL1" s="43"/>
      <c r="BM1" s="43"/>
    </row>
    <row r="2" spans="1:65" s="5" customFormat="1" ht="3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3"/>
      <c r="BL2" s="3"/>
      <c r="BM2" s="4"/>
    </row>
    <row r="3" spans="1:62" s="5" customFormat="1" ht="21">
      <c r="A3" s="46"/>
      <c r="B3" s="1368" t="s">
        <v>2</v>
      </c>
      <c r="C3" s="1368"/>
      <c r="D3" s="1368"/>
      <c r="E3" s="1368"/>
      <c r="F3" s="1368"/>
      <c r="G3" s="1368"/>
      <c r="H3" s="1368"/>
      <c r="I3" s="1368"/>
      <c r="J3" s="1368"/>
      <c r="K3" s="1368"/>
      <c r="L3" s="1368"/>
      <c r="M3" s="1368"/>
      <c r="N3" s="1368"/>
      <c r="O3" s="1368"/>
      <c r="P3" s="1368"/>
      <c r="Q3" s="1368"/>
      <c r="R3" s="1368"/>
      <c r="S3" s="1368"/>
      <c r="T3" s="1368"/>
      <c r="U3" s="1368"/>
      <c r="V3" s="1368"/>
      <c r="W3" s="1368"/>
      <c r="X3" s="1368"/>
      <c r="Y3" s="1368"/>
      <c r="Z3" s="1368"/>
      <c r="AA3" s="1368"/>
      <c r="AB3" s="1368"/>
      <c r="AC3" s="1368"/>
      <c r="AD3" s="1368"/>
      <c r="AE3" s="1368"/>
      <c r="AF3" s="1368"/>
      <c r="AG3" s="1368"/>
      <c r="AH3" s="1368"/>
      <c r="AI3" s="1368"/>
      <c r="AJ3" s="1368"/>
      <c r="AK3" s="1368"/>
      <c r="AL3" s="1368"/>
      <c r="AM3" s="1368"/>
      <c r="AN3" s="1368"/>
      <c r="AO3" s="45"/>
      <c r="AP3" s="45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</row>
    <row r="4" spans="1:65" s="5" customFormat="1" ht="9" customHeight="1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3"/>
      <c r="BL4" s="3"/>
      <c r="BM4" s="4"/>
    </row>
    <row r="5" spans="1:62" s="5" customFormat="1" ht="21">
      <c r="A5" s="44"/>
      <c r="B5" s="1078" t="s">
        <v>3</v>
      </c>
      <c r="C5" s="1079"/>
      <c r="D5" s="1079"/>
      <c r="E5" s="1079"/>
      <c r="F5" s="1080"/>
      <c r="G5" s="1078" t="s">
        <v>4</v>
      </c>
      <c r="H5" s="1084"/>
      <c r="I5" s="1084"/>
      <c r="J5" s="1084"/>
      <c r="K5" s="1084"/>
      <c r="L5" s="1084"/>
      <c r="M5" s="1084"/>
      <c r="N5" s="1085"/>
      <c r="O5" s="1087" t="s">
        <v>5</v>
      </c>
      <c r="P5" s="1088"/>
      <c r="Q5" s="1088"/>
      <c r="R5" s="1088"/>
      <c r="S5" s="1088"/>
      <c r="T5" s="1088"/>
      <c r="U5" s="1088"/>
      <c r="V5" s="1088"/>
      <c r="W5" s="1088"/>
      <c r="X5" s="1088"/>
      <c r="Y5" s="1088"/>
      <c r="Z5" s="1088"/>
      <c r="AA5" s="1088"/>
      <c r="AB5" s="1088"/>
      <c r="AC5" s="1088"/>
      <c r="AD5" s="1088"/>
      <c r="AE5" s="1088"/>
      <c r="AF5" s="1088"/>
      <c r="AG5" s="1088"/>
      <c r="AH5" s="1088"/>
      <c r="AI5" s="1088"/>
      <c r="AJ5" s="1088"/>
      <c r="AK5" s="1088"/>
      <c r="AL5" s="1088"/>
      <c r="AM5" s="1089"/>
      <c r="AN5" s="1093" t="s">
        <v>119</v>
      </c>
      <c r="AO5" s="1079"/>
      <c r="AP5" s="1079"/>
      <c r="AQ5" s="1079"/>
      <c r="AR5" s="1079"/>
      <c r="AS5" s="1079"/>
      <c r="AT5" s="1079"/>
      <c r="AU5" s="1079"/>
      <c r="AV5" s="1079"/>
      <c r="AW5" s="1079"/>
      <c r="AX5" s="1079"/>
      <c r="AY5" s="1079"/>
      <c r="AZ5" s="1079"/>
      <c r="BA5" s="1079"/>
      <c r="BB5" s="1079"/>
      <c r="BC5" s="1079"/>
      <c r="BD5" s="1079"/>
      <c r="BE5" s="1079"/>
      <c r="BF5" s="1079"/>
      <c r="BG5" s="1080"/>
      <c r="BH5" s="46"/>
      <c r="BI5" s="46"/>
      <c r="BJ5" s="46"/>
    </row>
    <row r="6" spans="1:62" s="5" customFormat="1" ht="27" customHeight="1" thickBot="1">
      <c r="A6" s="44"/>
      <c r="B6" s="1081"/>
      <c r="C6" s="1082"/>
      <c r="D6" s="1082"/>
      <c r="E6" s="1082"/>
      <c r="F6" s="1083"/>
      <c r="G6" s="1086"/>
      <c r="H6" s="1073"/>
      <c r="I6" s="1073"/>
      <c r="J6" s="1073"/>
      <c r="K6" s="1073"/>
      <c r="L6" s="1073"/>
      <c r="M6" s="1073"/>
      <c r="N6" s="1074"/>
      <c r="O6" s="1090"/>
      <c r="P6" s="1091"/>
      <c r="Q6" s="1091"/>
      <c r="R6" s="1091"/>
      <c r="S6" s="1091"/>
      <c r="T6" s="1091"/>
      <c r="U6" s="1091"/>
      <c r="V6" s="1091"/>
      <c r="W6" s="1091"/>
      <c r="X6" s="1091"/>
      <c r="Y6" s="1091"/>
      <c r="Z6" s="1091"/>
      <c r="AA6" s="1091"/>
      <c r="AB6" s="1091"/>
      <c r="AC6" s="1091"/>
      <c r="AD6" s="1091"/>
      <c r="AE6" s="1091"/>
      <c r="AF6" s="1091"/>
      <c r="AG6" s="1091"/>
      <c r="AH6" s="1091"/>
      <c r="AI6" s="1091"/>
      <c r="AJ6" s="1091"/>
      <c r="AK6" s="1091"/>
      <c r="AL6" s="1091"/>
      <c r="AM6" s="1092"/>
      <c r="AN6" s="1081" t="s">
        <v>7</v>
      </c>
      <c r="AO6" s="1082"/>
      <c r="AP6" s="1082"/>
      <c r="AQ6" s="1082"/>
      <c r="AR6" s="1082"/>
      <c r="AS6" s="1082"/>
      <c r="AT6" s="1073" t="s">
        <v>8</v>
      </c>
      <c r="AU6" s="1073"/>
      <c r="AV6" s="1073"/>
      <c r="AW6" s="1073"/>
      <c r="AX6" s="1073"/>
      <c r="AY6" s="1073"/>
      <c r="AZ6" s="1073" t="s">
        <v>9</v>
      </c>
      <c r="BA6" s="1073"/>
      <c r="BB6" s="1073"/>
      <c r="BC6" s="1073"/>
      <c r="BD6" s="1073"/>
      <c r="BE6" s="1073"/>
      <c r="BF6" s="1073"/>
      <c r="BG6" s="1074"/>
      <c r="BH6" s="46"/>
      <c r="BI6" s="46"/>
      <c r="BJ6" s="46"/>
    </row>
    <row r="7" spans="1:62" s="5" customFormat="1" ht="21" thickBot="1">
      <c r="A7" s="44"/>
      <c r="B7" s="1070" t="s">
        <v>10</v>
      </c>
      <c r="C7" s="1071"/>
      <c r="D7" s="1071"/>
      <c r="E7" s="1071"/>
      <c r="F7" s="1071"/>
      <c r="G7" s="1071"/>
      <c r="H7" s="1071"/>
      <c r="I7" s="1071"/>
      <c r="J7" s="1071"/>
      <c r="K7" s="1071"/>
      <c r="L7" s="1071"/>
      <c r="M7" s="1071"/>
      <c r="N7" s="1071"/>
      <c r="O7" s="1071"/>
      <c r="P7" s="1071"/>
      <c r="Q7" s="1071"/>
      <c r="R7" s="1071"/>
      <c r="S7" s="1071"/>
      <c r="T7" s="1071"/>
      <c r="U7" s="1071"/>
      <c r="V7" s="1071"/>
      <c r="W7" s="1071"/>
      <c r="X7" s="1071"/>
      <c r="Y7" s="1071"/>
      <c r="Z7" s="1071"/>
      <c r="AA7" s="1071"/>
      <c r="AB7" s="1071"/>
      <c r="AC7" s="1071"/>
      <c r="AD7" s="1071"/>
      <c r="AE7" s="1071"/>
      <c r="AF7" s="1071"/>
      <c r="AG7" s="1071"/>
      <c r="AH7" s="1071"/>
      <c r="AI7" s="1071"/>
      <c r="AJ7" s="1071"/>
      <c r="AK7" s="1071"/>
      <c r="AL7" s="1071"/>
      <c r="AM7" s="1071"/>
      <c r="AN7" s="1071"/>
      <c r="AO7" s="1071"/>
      <c r="AP7" s="1071"/>
      <c r="AQ7" s="1071"/>
      <c r="AR7" s="1071"/>
      <c r="AS7" s="1071"/>
      <c r="AT7" s="1071"/>
      <c r="AU7" s="1071"/>
      <c r="AV7" s="1071"/>
      <c r="AW7" s="1071"/>
      <c r="AX7" s="1071"/>
      <c r="AY7" s="1071"/>
      <c r="AZ7" s="1071"/>
      <c r="BA7" s="1071"/>
      <c r="BB7" s="1071"/>
      <c r="BC7" s="1071"/>
      <c r="BD7" s="1071"/>
      <c r="BE7" s="1071"/>
      <c r="BF7" s="1071"/>
      <c r="BG7" s="1072"/>
      <c r="BH7" s="46"/>
      <c r="BI7" s="46"/>
      <c r="BJ7" s="46"/>
    </row>
    <row r="8" spans="1:62" s="5" customFormat="1" ht="23.25">
      <c r="A8" s="44"/>
      <c r="B8" s="1054" t="s">
        <v>11</v>
      </c>
      <c r="C8" s="1055"/>
      <c r="D8" s="1055"/>
      <c r="E8" s="1055"/>
      <c r="F8" s="1056"/>
      <c r="G8" s="1057" t="s">
        <v>120</v>
      </c>
      <c r="H8" s="1058"/>
      <c r="I8" s="1058"/>
      <c r="J8" s="1058"/>
      <c r="K8" s="1058"/>
      <c r="L8" s="1058"/>
      <c r="M8" s="1058"/>
      <c r="N8" s="1066"/>
      <c r="O8" s="1060" t="s">
        <v>13</v>
      </c>
      <c r="P8" s="1061"/>
      <c r="Q8" s="1061"/>
      <c r="R8" s="1061"/>
      <c r="S8" s="1061"/>
      <c r="T8" s="1061"/>
      <c r="U8" s="1061"/>
      <c r="V8" s="1061"/>
      <c r="W8" s="1061"/>
      <c r="X8" s="1061"/>
      <c r="Y8" s="1061"/>
      <c r="Z8" s="1061"/>
      <c r="AA8" s="1061"/>
      <c r="AB8" s="1061"/>
      <c r="AC8" s="1061"/>
      <c r="AD8" s="1061"/>
      <c r="AE8" s="1061"/>
      <c r="AF8" s="1061"/>
      <c r="AG8" s="1061"/>
      <c r="AH8" s="1061"/>
      <c r="AI8" s="1061"/>
      <c r="AJ8" s="1061"/>
      <c r="AK8" s="1061"/>
      <c r="AL8" s="1061"/>
      <c r="AM8" s="1062"/>
      <c r="AN8" s="1050">
        <f aca="true" t="shared" si="0" ref="AN8:AN14">AT8+AZ8</f>
        <v>60</v>
      </c>
      <c r="AO8" s="1051"/>
      <c r="AP8" s="1051"/>
      <c r="AQ8" s="1051"/>
      <c r="AR8" s="1051"/>
      <c r="AS8" s="1051"/>
      <c r="AT8" s="1063"/>
      <c r="AU8" s="1063"/>
      <c r="AV8" s="1063"/>
      <c r="AW8" s="1063"/>
      <c r="AX8" s="1063"/>
      <c r="AY8" s="1063"/>
      <c r="AZ8" s="1063">
        <f>AO52</f>
        <v>60</v>
      </c>
      <c r="BA8" s="1063"/>
      <c r="BB8" s="1063"/>
      <c r="BC8" s="1063"/>
      <c r="BD8" s="1063"/>
      <c r="BE8" s="1063"/>
      <c r="BF8" s="1063"/>
      <c r="BG8" s="1064"/>
      <c r="BH8" s="46"/>
      <c r="BI8" s="46"/>
      <c r="BJ8" s="46"/>
    </row>
    <row r="9" spans="1:62" s="5" customFormat="1" ht="23.25">
      <c r="A9" s="44"/>
      <c r="B9" s="1054" t="s">
        <v>14</v>
      </c>
      <c r="C9" s="1055"/>
      <c r="D9" s="1055"/>
      <c r="E9" s="1055"/>
      <c r="F9" s="1056"/>
      <c r="G9" s="1057" t="s">
        <v>120</v>
      </c>
      <c r="H9" s="1058"/>
      <c r="I9" s="1058"/>
      <c r="J9" s="1058"/>
      <c r="K9" s="1058"/>
      <c r="L9" s="1058"/>
      <c r="M9" s="1058"/>
      <c r="N9" s="1066"/>
      <c r="O9" s="1067" t="s">
        <v>15</v>
      </c>
      <c r="P9" s="1068"/>
      <c r="Q9" s="1068"/>
      <c r="R9" s="1068"/>
      <c r="S9" s="1068"/>
      <c r="T9" s="1068"/>
      <c r="U9" s="1068"/>
      <c r="V9" s="1068"/>
      <c r="W9" s="1068"/>
      <c r="X9" s="1068"/>
      <c r="Y9" s="1068"/>
      <c r="Z9" s="1068"/>
      <c r="AA9" s="1068"/>
      <c r="AB9" s="1068"/>
      <c r="AC9" s="1068"/>
      <c r="AD9" s="1068"/>
      <c r="AE9" s="1068"/>
      <c r="AF9" s="1068"/>
      <c r="AG9" s="1068"/>
      <c r="AH9" s="1068"/>
      <c r="AI9" s="1068"/>
      <c r="AJ9" s="1068"/>
      <c r="AK9" s="1068"/>
      <c r="AL9" s="1068"/>
      <c r="AM9" s="1069"/>
      <c r="AN9" s="1050">
        <f t="shared" si="0"/>
        <v>48</v>
      </c>
      <c r="AO9" s="1051"/>
      <c r="AP9" s="1051"/>
      <c r="AQ9" s="1051"/>
      <c r="AR9" s="1051"/>
      <c r="AS9" s="1051"/>
      <c r="AT9" s="1063">
        <f>AM29+AM34</f>
        <v>36</v>
      </c>
      <c r="AU9" s="1063"/>
      <c r="AV9" s="1063"/>
      <c r="AW9" s="1063"/>
      <c r="AX9" s="1063"/>
      <c r="AY9" s="1063"/>
      <c r="AZ9" s="1063">
        <f>AO29+AO34</f>
        <v>12</v>
      </c>
      <c r="BA9" s="1063"/>
      <c r="BB9" s="1063"/>
      <c r="BC9" s="1063"/>
      <c r="BD9" s="1063"/>
      <c r="BE9" s="1063"/>
      <c r="BF9" s="1063"/>
      <c r="BG9" s="1064"/>
      <c r="BH9" s="46"/>
      <c r="BI9" s="46"/>
      <c r="BJ9" s="46"/>
    </row>
    <row r="10" spans="1:62" s="5" customFormat="1" ht="23.25">
      <c r="A10" s="44"/>
      <c r="B10" s="1054" t="s">
        <v>16</v>
      </c>
      <c r="C10" s="1055"/>
      <c r="D10" s="1055"/>
      <c r="E10" s="1055"/>
      <c r="F10" s="1056"/>
      <c r="G10" s="1057" t="s">
        <v>121</v>
      </c>
      <c r="H10" s="1058"/>
      <c r="I10" s="1058"/>
      <c r="J10" s="1058"/>
      <c r="K10" s="1058"/>
      <c r="L10" s="1058"/>
      <c r="M10" s="1058"/>
      <c r="N10" s="1066"/>
      <c r="O10" s="1060" t="s">
        <v>13</v>
      </c>
      <c r="P10" s="1061"/>
      <c r="Q10" s="1061"/>
      <c r="R10" s="1061"/>
      <c r="S10" s="1061"/>
      <c r="T10" s="1061"/>
      <c r="U10" s="1061"/>
      <c r="V10" s="1061"/>
      <c r="W10" s="1061"/>
      <c r="X10" s="1061"/>
      <c r="Y10" s="1061"/>
      <c r="Z10" s="1061"/>
      <c r="AA10" s="1061"/>
      <c r="AB10" s="1061"/>
      <c r="AC10" s="1061"/>
      <c r="AD10" s="1061"/>
      <c r="AE10" s="1061"/>
      <c r="AF10" s="1061"/>
      <c r="AG10" s="1061"/>
      <c r="AH10" s="1061"/>
      <c r="AI10" s="1061"/>
      <c r="AJ10" s="1061"/>
      <c r="AK10" s="1061"/>
      <c r="AL10" s="1061"/>
      <c r="AM10" s="1062"/>
      <c r="AN10" s="1050">
        <f t="shared" si="0"/>
        <v>586</v>
      </c>
      <c r="AO10" s="1051"/>
      <c r="AP10" s="1051"/>
      <c r="AQ10" s="1051"/>
      <c r="AR10" s="1051"/>
      <c r="AS10" s="1051"/>
      <c r="AT10" s="1063"/>
      <c r="AU10" s="1063"/>
      <c r="AV10" s="1063"/>
      <c r="AW10" s="1063"/>
      <c r="AX10" s="1063"/>
      <c r="AY10" s="1063"/>
      <c r="AZ10" s="1063">
        <f>AU52+AU34+AU29-AZ11</f>
        <v>586</v>
      </c>
      <c r="BA10" s="1063"/>
      <c r="BB10" s="1063"/>
      <c r="BC10" s="1063"/>
      <c r="BD10" s="1063"/>
      <c r="BE10" s="1063"/>
      <c r="BF10" s="1063"/>
      <c r="BG10" s="1064"/>
      <c r="BH10" s="46"/>
      <c r="BI10" s="46"/>
      <c r="BJ10" s="46"/>
    </row>
    <row r="11" spans="1:62" s="5" customFormat="1" ht="23.25">
      <c r="A11" s="44"/>
      <c r="B11" s="1054" t="s">
        <v>18</v>
      </c>
      <c r="C11" s="1055"/>
      <c r="D11" s="1055"/>
      <c r="E11" s="1055"/>
      <c r="F11" s="1056"/>
      <c r="G11" s="1057" t="s">
        <v>122</v>
      </c>
      <c r="H11" s="1058"/>
      <c r="I11" s="1058"/>
      <c r="J11" s="1058"/>
      <c r="K11" s="1058"/>
      <c r="L11" s="1058"/>
      <c r="M11" s="1058"/>
      <c r="N11" s="1066"/>
      <c r="O11" s="1067" t="s">
        <v>15</v>
      </c>
      <c r="P11" s="1068"/>
      <c r="Q11" s="1068"/>
      <c r="R11" s="1068"/>
      <c r="S11" s="1068"/>
      <c r="T11" s="1068"/>
      <c r="U11" s="1068"/>
      <c r="V11" s="1068"/>
      <c r="W11" s="1068"/>
      <c r="X11" s="1068"/>
      <c r="Y11" s="1068"/>
      <c r="Z11" s="1068"/>
      <c r="AA11" s="1068"/>
      <c r="AB11" s="1068"/>
      <c r="AC11" s="1068"/>
      <c r="AD11" s="1068"/>
      <c r="AE11" s="1068"/>
      <c r="AF11" s="1068"/>
      <c r="AG11" s="1068"/>
      <c r="AH11" s="1068"/>
      <c r="AI11" s="1068"/>
      <c r="AJ11" s="1068"/>
      <c r="AK11" s="1068"/>
      <c r="AL11" s="1068"/>
      <c r="AM11" s="1069"/>
      <c r="AN11" s="1050">
        <f t="shared" si="0"/>
        <v>108</v>
      </c>
      <c r="AO11" s="1051"/>
      <c r="AP11" s="1051"/>
      <c r="AQ11" s="1051"/>
      <c r="AR11" s="1051"/>
      <c r="AS11" s="1051"/>
      <c r="AT11" s="1063">
        <f>AS29+AS34</f>
        <v>56</v>
      </c>
      <c r="AU11" s="1063"/>
      <c r="AV11" s="1063"/>
      <c r="AW11" s="1063"/>
      <c r="AX11" s="1063"/>
      <c r="AY11" s="1063"/>
      <c r="AZ11" s="1063">
        <f>108-AT11</f>
        <v>52</v>
      </c>
      <c r="BA11" s="1063"/>
      <c r="BB11" s="1063"/>
      <c r="BC11" s="1063"/>
      <c r="BD11" s="1063"/>
      <c r="BE11" s="1063"/>
      <c r="BF11" s="1063"/>
      <c r="BG11" s="1064"/>
      <c r="BH11" s="46"/>
      <c r="BI11" s="46"/>
      <c r="BJ11" s="46"/>
    </row>
    <row r="12" spans="1:62" s="5" customFormat="1" ht="23.25">
      <c r="A12" s="44"/>
      <c r="B12" s="1054" t="s">
        <v>20</v>
      </c>
      <c r="C12" s="1055"/>
      <c r="D12" s="1055"/>
      <c r="E12" s="1055"/>
      <c r="F12" s="1056"/>
      <c r="G12" s="1057" t="s">
        <v>123</v>
      </c>
      <c r="H12" s="1058"/>
      <c r="I12" s="1058"/>
      <c r="J12" s="1058"/>
      <c r="K12" s="1058"/>
      <c r="L12" s="1058"/>
      <c r="M12" s="1058"/>
      <c r="N12" s="1066"/>
      <c r="O12" s="1060" t="s">
        <v>13</v>
      </c>
      <c r="P12" s="1061"/>
      <c r="Q12" s="1061"/>
      <c r="R12" s="1061"/>
      <c r="S12" s="1061"/>
      <c r="T12" s="1061"/>
      <c r="U12" s="1061"/>
      <c r="V12" s="1061"/>
      <c r="W12" s="1061"/>
      <c r="X12" s="1061"/>
      <c r="Y12" s="1061"/>
      <c r="Z12" s="1061"/>
      <c r="AA12" s="1061"/>
      <c r="AB12" s="1061"/>
      <c r="AC12" s="1061"/>
      <c r="AD12" s="1061"/>
      <c r="AE12" s="1061"/>
      <c r="AF12" s="1061"/>
      <c r="AG12" s="1061"/>
      <c r="AH12" s="1061"/>
      <c r="AI12" s="1061"/>
      <c r="AJ12" s="1061"/>
      <c r="AK12" s="1061"/>
      <c r="AL12" s="1061"/>
      <c r="AM12" s="1062"/>
      <c r="AN12" s="1050">
        <f t="shared" si="0"/>
        <v>352</v>
      </c>
      <c r="AO12" s="1051"/>
      <c r="AP12" s="1051"/>
      <c r="AQ12" s="1051"/>
      <c r="AR12" s="1051"/>
      <c r="AS12" s="1051"/>
      <c r="AT12" s="1063"/>
      <c r="AU12" s="1063"/>
      <c r="AV12" s="1063"/>
      <c r="AW12" s="1063"/>
      <c r="AX12" s="1063"/>
      <c r="AY12" s="1063"/>
      <c r="AZ12" s="1063">
        <f>BA52+BA34+BA29-AZ13-AZ14</f>
        <v>352</v>
      </c>
      <c r="BA12" s="1063"/>
      <c r="BB12" s="1063"/>
      <c r="BC12" s="1063"/>
      <c r="BD12" s="1063"/>
      <c r="BE12" s="1063"/>
      <c r="BF12" s="1063"/>
      <c r="BG12" s="1064"/>
      <c r="BH12" s="46"/>
      <c r="BI12" s="46"/>
      <c r="BJ12" s="46"/>
    </row>
    <row r="13" spans="1:62" s="5" customFormat="1" ht="23.25">
      <c r="A13" s="44"/>
      <c r="B13" s="1054" t="s">
        <v>22</v>
      </c>
      <c r="C13" s="1055"/>
      <c r="D13" s="1055"/>
      <c r="E13" s="1055"/>
      <c r="F13" s="1056"/>
      <c r="G13" s="1057" t="s">
        <v>124</v>
      </c>
      <c r="H13" s="1058"/>
      <c r="I13" s="1058"/>
      <c r="J13" s="1058"/>
      <c r="K13" s="1058"/>
      <c r="L13" s="1058"/>
      <c r="M13" s="1058"/>
      <c r="N13" s="1066"/>
      <c r="O13" s="1067" t="s">
        <v>15</v>
      </c>
      <c r="P13" s="1068"/>
      <c r="Q13" s="1068"/>
      <c r="R13" s="1068"/>
      <c r="S13" s="1068"/>
      <c r="T13" s="1068"/>
      <c r="U13" s="1068"/>
      <c r="V13" s="1068"/>
      <c r="W13" s="1068"/>
      <c r="X13" s="1068"/>
      <c r="Y13" s="1068"/>
      <c r="Z13" s="1068"/>
      <c r="AA13" s="1068"/>
      <c r="AB13" s="1068"/>
      <c r="AC13" s="1068"/>
      <c r="AD13" s="1068"/>
      <c r="AE13" s="1068"/>
      <c r="AF13" s="1068"/>
      <c r="AG13" s="1068"/>
      <c r="AH13" s="1068"/>
      <c r="AI13" s="1068"/>
      <c r="AJ13" s="1068"/>
      <c r="AK13" s="1068"/>
      <c r="AL13" s="1068"/>
      <c r="AM13" s="1069"/>
      <c r="AN13" s="1050">
        <f t="shared" si="0"/>
        <v>108</v>
      </c>
      <c r="AO13" s="1051"/>
      <c r="AP13" s="1051"/>
      <c r="AQ13" s="1051"/>
      <c r="AR13" s="1051"/>
      <c r="AS13" s="1051"/>
      <c r="AT13" s="1063">
        <f>AY34+AY29</f>
        <v>26</v>
      </c>
      <c r="AU13" s="1063"/>
      <c r="AV13" s="1063"/>
      <c r="AW13" s="1063"/>
      <c r="AX13" s="1063"/>
      <c r="AY13" s="1063"/>
      <c r="AZ13" s="1063">
        <f>108-AT13</f>
        <v>82</v>
      </c>
      <c r="BA13" s="1063"/>
      <c r="BB13" s="1063"/>
      <c r="BC13" s="1063"/>
      <c r="BD13" s="1063"/>
      <c r="BE13" s="1063"/>
      <c r="BF13" s="1063"/>
      <c r="BG13" s="1064"/>
      <c r="BH13" s="46"/>
      <c r="BI13" s="46"/>
      <c r="BJ13" s="46"/>
    </row>
    <row r="14" spans="1:62" s="5" customFormat="1" ht="24" thickBot="1">
      <c r="A14" s="44"/>
      <c r="B14" s="1054" t="s">
        <v>125</v>
      </c>
      <c r="C14" s="1055"/>
      <c r="D14" s="1055"/>
      <c r="E14" s="1055"/>
      <c r="F14" s="1056"/>
      <c r="G14" s="1057" t="s">
        <v>126</v>
      </c>
      <c r="H14" s="1058"/>
      <c r="I14" s="1058"/>
      <c r="J14" s="1058"/>
      <c r="K14" s="1058"/>
      <c r="L14" s="1058"/>
      <c r="M14" s="1058"/>
      <c r="N14" s="1066"/>
      <c r="O14" s="1060" t="s">
        <v>13</v>
      </c>
      <c r="P14" s="1061"/>
      <c r="Q14" s="1061"/>
      <c r="R14" s="1061"/>
      <c r="S14" s="1061"/>
      <c r="T14" s="1061"/>
      <c r="U14" s="1061"/>
      <c r="V14" s="1061"/>
      <c r="W14" s="1061"/>
      <c r="X14" s="1061"/>
      <c r="Y14" s="1061"/>
      <c r="Z14" s="1061"/>
      <c r="AA14" s="1061"/>
      <c r="AB14" s="1061"/>
      <c r="AC14" s="1061"/>
      <c r="AD14" s="1061"/>
      <c r="AE14" s="1061"/>
      <c r="AF14" s="1061"/>
      <c r="AG14" s="1061"/>
      <c r="AH14" s="1061"/>
      <c r="AI14" s="1061"/>
      <c r="AJ14" s="1061"/>
      <c r="AK14" s="1061"/>
      <c r="AL14" s="1061"/>
      <c r="AM14" s="1062"/>
      <c r="AN14" s="1050">
        <f t="shared" si="0"/>
        <v>270</v>
      </c>
      <c r="AO14" s="1051"/>
      <c r="AP14" s="1051"/>
      <c r="AQ14" s="1051"/>
      <c r="AR14" s="1051"/>
      <c r="AS14" s="1051"/>
      <c r="AT14" s="1063"/>
      <c r="AU14" s="1063"/>
      <c r="AV14" s="1063"/>
      <c r="AW14" s="1063"/>
      <c r="AX14" s="1063"/>
      <c r="AY14" s="1063"/>
      <c r="AZ14" s="1063">
        <v>270</v>
      </c>
      <c r="BA14" s="1063"/>
      <c r="BB14" s="1063"/>
      <c r="BC14" s="1063"/>
      <c r="BD14" s="1063"/>
      <c r="BE14" s="1063"/>
      <c r="BF14" s="1063"/>
      <c r="BG14" s="1064"/>
      <c r="BH14" s="46"/>
      <c r="BI14" s="46"/>
      <c r="BJ14" s="46"/>
    </row>
    <row r="15" spans="1:62" s="5" customFormat="1" ht="21" thickBot="1">
      <c r="A15" s="44"/>
      <c r="B15" s="1070" t="s">
        <v>29</v>
      </c>
      <c r="C15" s="1071"/>
      <c r="D15" s="1071"/>
      <c r="E15" s="1071"/>
      <c r="F15" s="1071"/>
      <c r="G15" s="1071"/>
      <c r="H15" s="1071"/>
      <c r="I15" s="1071"/>
      <c r="J15" s="1071"/>
      <c r="K15" s="1071"/>
      <c r="L15" s="1071"/>
      <c r="M15" s="1071"/>
      <c r="N15" s="1071"/>
      <c r="O15" s="1071"/>
      <c r="P15" s="1071"/>
      <c r="Q15" s="1071"/>
      <c r="R15" s="1071"/>
      <c r="S15" s="1071"/>
      <c r="T15" s="1071"/>
      <c r="U15" s="1071"/>
      <c r="V15" s="1071"/>
      <c r="W15" s="1071"/>
      <c r="X15" s="1071"/>
      <c r="Y15" s="1071"/>
      <c r="Z15" s="1071"/>
      <c r="AA15" s="1071"/>
      <c r="AB15" s="1071"/>
      <c r="AC15" s="1071"/>
      <c r="AD15" s="1071"/>
      <c r="AE15" s="1071"/>
      <c r="AF15" s="1071"/>
      <c r="AG15" s="1071"/>
      <c r="AH15" s="1071"/>
      <c r="AI15" s="1071"/>
      <c r="AJ15" s="1071"/>
      <c r="AK15" s="1071"/>
      <c r="AL15" s="1071"/>
      <c r="AM15" s="1071"/>
      <c r="AN15" s="1071"/>
      <c r="AO15" s="1071"/>
      <c r="AP15" s="1071"/>
      <c r="AQ15" s="1071"/>
      <c r="AR15" s="1071"/>
      <c r="AS15" s="1071"/>
      <c r="AT15" s="1071"/>
      <c r="AU15" s="1071"/>
      <c r="AV15" s="1071"/>
      <c r="AW15" s="1071"/>
      <c r="AX15" s="1071"/>
      <c r="AY15" s="1071"/>
      <c r="AZ15" s="1071"/>
      <c r="BA15" s="1071"/>
      <c r="BB15" s="1071"/>
      <c r="BC15" s="1071"/>
      <c r="BD15" s="1071"/>
      <c r="BE15" s="1071"/>
      <c r="BF15" s="1071"/>
      <c r="BG15" s="1072"/>
      <c r="BH15" s="46"/>
      <c r="BI15" s="46"/>
      <c r="BJ15" s="46"/>
    </row>
    <row r="16" spans="1:62" s="5" customFormat="1" ht="23.25">
      <c r="A16" s="44"/>
      <c r="B16" s="1054" t="s">
        <v>127</v>
      </c>
      <c r="C16" s="1055"/>
      <c r="D16" s="1055"/>
      <c r="E16" s="1055"/>
      <c r="F16" s="1056"/>
      <c r="G16" s="1057" t="s">
        <v>121</v>
      </c>
      <c r="H16" s="1058"/>
      <c r="I16" s="1058"/>
      <c r="J16" s="1058"/>
      <c r="K16" s="1058"/>
      <c r="L16" s="1058"/>
      <c r="M16" s="1058"/>
      <c r="N16" s="1066"/>
      <c r="O16" s="1060" t="s">
        <v>13</v>
      </c>
      <c r="P16" s="1061"/>
      <c r="Q16" s="1061"/>
      <c r="R16" s="1061"/>
      <c r="S16" s="1061"/>
      <c r="T16" s="1061"/>
      <c r="U16" s="1061"/>
      <c r="V16" s="1061"/>
      <c r="W16" s="1061"/>
      <c r="X16" s="1061"/>
      <c r="Y16" s="1061"/>
      <c r="Z16" s="1061"/>
      <c r="AA16" s="1061"/>
      <c r="AB16" s="1061"/>
      <c r="AC16" s="1061"/>
      <c r="AD16" s="1061"/>
      <c r="AE16" s="1061"/>
      <c r="AF16" s="1061"/>
      <c r="AG16" s="1061"/>
      <c r="AH16" s="1061"/>
      <c r="AI16" s="1061"/>
      <c r="AJ16" s="1061"/>
      <c r="AK16" s="1061"/>
      <c r="AL16" s="1061"/>
      <c r="AM16" s="1062"/>
      <c r="AN16" s="1050">
        <f>AT16+AZ16</f>
        <v>304</v>
      </c>
      <c r="AO16" s="1051"/>
      <c r="AP16" s="1051"/>
      <c r="AQ16" s="1051"/>
      <c r="AR16" s="1051"/>
      <c r="AS16" s="1051"/>
      <c r="AT16" s="1063"/>
      <c r="AU16" s="1063"/>
      <c r="AV16" s="1063"/>
      <c r="AW16" s="1063"/>
      <c r="AX16" s="1063"/>
      <c r="AY16" s="1063"/>
      <c r="AZ16" s="1063">
        <f>BG52+BG34+BG29-AZ17</f>
        <v>304</v>
      </c>
      <c r="BA16" s="1063"/>
      <c r="BB16" s="1063"/>
      <c r="BC16" s="1063"/>
      <c r="BD16" s="1063"/>
      <c r="BE16" s="1063"/>
      <c r="BF16" s="1063"/>
      <c r="BG16" s="1064"/>
      <c r="BH16" s="46"/>
      <c r="BI16" s="46"/>
      <c r="BJ16" s="46"/>
    </row>
    <row r="17" spans="1:62" s="5" customFormat="1" ht="23.25">
      <c r="A17" s="44"/>
      <c r="B17" s="1065">
        <v>20</v>
      </c>
      <c r="C17" s="1055"/>
      <c r="D17" s="1055"/>
      <c r="E17" s="1055"/>
      <c r="F17" s="1056"/>
      <c r="G17" s="1057" t="s">
        <v>122</v>
      </c>
      <c r="H17" s="1058"/>
      <c r="I17" s="1058"/>
      <c r="J17" s="1058"/>
      <c r="K17" s="1058"/>
      <c r="L17" s="1058"/>
      <c r="M17" s="1058"/>
      <c r="N17" s="1066"/>
      <c r="O17" s="1067" t="s">
        <v>15</v>
      </c>
      <c r="P17" s="1068"/>
      <c r="Q17" s="1068"/>
      <c r="R17" s="1068"/>
      <c r="S17" s="1068"/>
      <c r="T17" s="1068"/>
      <c r="U17" s="1068"/>
      <c r="V17" s="1068"/>
      <c r="W17" s="1068"/>
      <c r="X17" s="1068"/>
      <c r="Y17" s="1068"/>
      <c r="Z17" s="1068"/>
      <c r="AA17" s="1068"/>
      <c r="AB17" s="1068"/>
      <c r="AC17" s="1068"/>
      <c r="AD17" s="1068"/>
      <c r="AE17" s="1068"/>
      <c r="AF17" s="1068"/>
      <c r="AG17" s="1068"/>
      <c r="AH17" s="1068"/>
      <c r="AI17" s="1068"/>
      <c r="AJ17" s="1068"/>
      <c r="AK17" s="1068"/>
      <c r="AL17" s="1068"/>
      <c r="AM17" s="1069"/>
      <c r="AN17" s="1050">
        <f>AT17+AZ17</f>
        <v>54</v>
      </c>
      <c r="AO17" s="1051"/>
      <c r="AP17" s="1051"/>
      <c r="AQ17" s="1051"/>
      <c r="AR17" s="1051"/>
      <c r="AS17" s="1051"/>
      <c r="AT17" s="1063">
        <f>BE34+BE29</f>
        <v>6</v>
      </c>
      <c r="AU17" s="1063"/>
      <c r="AV17" s="1063"/>
      <c r="AW17" s="1063"/>
      <c r="AX17" s="1063"/>
      <c r="AY17" s="1063"/>
      <c r="AZ17" s="1063">
        <f>54-AT17</f>
        <v>48</v>
      </c>
      <c r="BA17" s="1063"/>
      <c r="BB17" s="1063"/>
      <c r="BC17" s="1063"/>
      <c r="BD17" s="1063"/>
      <c r="BE17" s="1063"/>
      <c r="BF17" s="1063"/>
      <c r="BG17" s="1064"/>
      <c r="BH17" s="46"/>
      <c r="BI17" s="46"/>
      <c r="BJ17" s="46"/>
    </row>
    <row r="18" spans="1:62" s="5" customFormat="1" ht="23.25">
      <c r="A18" s="44"/>
      <c r="B18" s="1054" t="s">
        <v>128</v>
      </c>
      <c r="C18" s="1055"/>
      <c r="D18" s="1055"/>
      <c r="E18" s="1055"/>
      <c r="F18" s="1056"/>
      <c r="G18" s="1057" t="s">
        <v>122</v>
      </c>
      <c r="H18" s="1058"/>
      <c r="I18" s="1058"/>
      <c r="J18" s="1058"/>
      <c r="K18" s="1058"/>
      <c r="L18" s="1058"/>
      <c r="M18" s="1058"/>
      <c r="N18" s="1059"/>
      <c r="O18" s="1060" t="s">
        <v>26</v>
      </c>
      <c r="P18" s="1061"/>
      <c r="Q18" s="1061"/>
      <c r="R18" s="1061"/>
      <c r="S18" s="1061"/>
      <c r="T18" s="1061"/>
      <c r="U18" s="1061"/>
      <c r="V18" s="1061"/>
      <c r="W18" s="1061"/>
      <c r="X18" s="1061"/>
      <c r="Y18" s="1061"/>
      <c r="Z18" s="1061"/>
      <c r="AA18" s="1061"/>
      <c r="AB18" s="1061"/>
      <c r="AC18" s="1061"/>
      <c r="AD18" s="1061"/>
      <c r="AE18" s="1061"/>
      <c r="AF18" s="1061"/>
      <c r="AG18" s="1061"/>
      <c r="AH18" s="1061"/>
      <c r="AI18" s="1061"/>
      <c r="AJ18" s="1061"/>
      <c r="AK18" s="1061"/>
      <c r="AL18" s="1061"/>
      <c r="AM18" s="1062"/>
      <c r="AN18" s="1050">
        <f>AT18+AZ18</f>
        <v>108</v>
      </c>
      <c r="AO18" s="1051"/>
      <c r="AP18" s="1051"/>
      <c r="AQ18" s="1051"/>
      <c r="AR18" s="1051"/>
      <c r="AS18" s="1051"/>
      <c r="AT18" s="1063"/>
      <c r="AU18" s="1063"/>
      <c r="AV18" s="1063"/>
      <c r="AW18" s="1063"/>
      <c r="AX18" s="1063"/>
      <c r="AY18" s="1063"/>
      <c r="AZ18" s="1063">
        <f>AG53</f>
        <v>108</v>
      </c>
      <c r="BA18" s="1063"/>
      <c r="BB18" s="1063"/>
      <c r="BC18" s="1063"/>
      <c r="BD18" s="1063"/>
      <c r="BE18" s="1063"/>
      <c r="BF18" s="1063"/>
      <c r="BG18" s="1064"/>
      <c r="BH18" s="46"/>
      <c r="BI18" s="46"/>
      <c r="BJ18" s="46"/>
    </row>
    <row r="19" spans="1:65" s="5" customFormat="1" ht="24" thickBot="1">
      <c r="A19" s="44"/>
      <c r="B19" s="1041" t="s">
        <v>129</v>
      </c>
      <c r="C19" s="1042"/>
      <c r="D19" s="1042"/>
      <c r="E19" s="1042"/>
      <c r="F19" s="1043"/>
      <c r="G19" s="1044" t="s">
        <v>130</v>
      </c>
      <c r="H19" s="1045"/>
      <c r="I19" s="1045"/>
      <c r="J19" s="1045"/>
      <c r="K19" s="1045"/>
      <c r="L19" s="1045"/>
      <c r="M19" s="1045"/>
      <c r="N19" s="1046"/>
      <c r="O19" s="1047" t="s">
        <v>41</v>
      </c>
      <c r="P19" s="1048"/>
      <c r="Q19" s="1048"/>
      <c r="R19" s="1048"/>
      <c r="S19" s="1048"/>
      <c r="T19" s="1048"/>
      <c r="U19" s="1048"/>
      <c r="V19" s="1048"/>
      <c r="W19" s="1048"/>
      <c r="X19" s="1048"/>
      <c r="Y19" s="1048"/>
      <c r="Z19" s="1048"/>
      <c r="AA19" s="1048"/>
      <c r="AB19" s="1048"/>
      <c r="AC19" s="1048"/>
      <c r="AD19" s="1048"/>
      <c r="AE19" s="1048"/>
      <c r="AF19" s="1048"/>
      <c r="AG19" s="1048"/>
      <c r="AH19" s="1048"/>
      <c r="AI19" s="1048"/>
      <c r="AJ19" s="1048"/>
      <c r="AK19" s="1048"/>
      <c r="AL19" s="1048"/>
      <c r="AM19" s="1049"/>
      <c r="AN19" s="1050">
        <f>AT19+AZ19</f>
        <v>270</v>
      </c>
      <c r="AO19" s="1051"/>
      <c r="AP19" s="1051"/>
      <c r="AQ19" s="1051"/>
      <c r="AR19" s="1051"/>
      <c r="AS19" s="1051"/>
      <c r="AT19" s="1052"/>
      <c r="AU19" s="1052"/>
      <c r="AV19" s="1052"/>
      <c r="AW19" s="1052"/>
      <c r="AX19" s="1052"/>
      <c r="AY19" s="1052"/>
      <c r="AZ19" s="1052">
        <f>AG54</f>
        <v>270</v>
      </c>
      <c r="BA19" s="1052"/>
      <c r="BB19" s="1052"/>
      <c r="BC19" s="1052"/>
      <c r="BD19" s="1052"/>
      <c r="BE19" s="1052"/>
      <c r="BF19" s="1052"/>
      <c r="BG19" s="1053"/>
      <c r="BH19" s="45"/>
      <c r="BI19" s="45"/>
      <c r="BJ19" s="45"/>
      <c r="BK19" s="3"/>
      <c r="BL19" s="3"/>
      <c r="BM19" s="4"/>
    </row>
    <row r="20" spans="1:62" s="5" customFormat="1" ht="24" thickBot="1">
      <c r="A20" s="44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991" t="s">
        <v>42</v>
      </c>
      <c r="P20" s="992"/>
      <c r="Q20" s="992"/>
      <c r="R20" s="992"/>
      <c r="S20" s="992"/>
      <c r="T20" s="992"/>
      <c r="U20" s="992"/>
      <c r="V20" s="992"/>
      <c r="W20" s="992"/>
      <c r="X20" s="992"/>
      <c r="Y20" s="992"/>
      <c r="Z20" s="992"/>
      <c r="AA20" s="992"/>
      <c r="AB20" s="992"/>
      <c r="AC20" s="992"/>
      <c r="AD20" s="992"/>
      <c r="AE20" s="992"/>
      <c r="AF20" s="992"/>
      <c r="AG20" s="992"/>
      <c r="AH20" s="992"/>
      <c r="AI20" s="992"/>
      <c r="AJ20" s="992"/>
      <c r="AK20" s="992"/>
      <c r="AL20" s="992"/>
      <c r="AM20" s="993"/>
      <c r="AN20" s="994">
        <f>SUM(AN8:AS14,AN16:AS19)</f>
        <v>2268</v>
      </c>
      <c r="AO20" s="995"/>
      <c r="AP20" s="995"/>
      <c r="AQ20" s="995"/>
      <c r="AR20" s="995"/>
      <c r="AS20" s="996"/>
      <c r="AT20" s="994">
        <f>SUM(AT9:AY19)</f>
        <v>124</v>
      </c>
      <c r="AU20" s="995"/>
      <c r="AV20" s="995"/>
      <c r="AW20" s="995"/>
      <c r="AX20" s="995"/>
      <c r="AY20" s="996"/>
      <c r="AZ20" s="644">
        <f>SUM(AZ8:BG14,AZ16:BG19)</f>
        <v>2144</v>
      </c>
      <c r="BA20" s="644"/>
      <c r="BB20" s="644"/>
      <c r="BC20" s="644"/>
      <c r="BD20" s="644"/>
      <c r="BE20" s="644"/>
      <c r="BF20" s="644"/>
      <c r="BG20" s="645"/>
      <c r="BH20" s="46"/>
      <c r="BI20" s="46"/>
      <c r="BJ20" s="46"/>
    </row>
    <row r="21" spans="1:65" s="5" customFormat="1" ht="3.7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3"/>
      <c r="BL21" s="3"/>
      <c r="BM21" s="4"/>
    </row>
    <row r="22" spans="1:65" s="13" customFormat="1" ht="22.5" customHeight="1" thickBot="1">
      <c r="A22" s="81" t="s">
        <v>43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61"/>
      <c r="BH22" s="61"/>
      <c r="BI22" s="61"/>
      <c r="BJ22" s="61"/>
      <c r="BK22" s="12"/>
      <c r="BL22" s="12"/>
      <c r="BM22" s="12"/>
    </row>
    <row r="23" spans="1:65" s="16" customFormat="1" ht="15.75" customHeight="1" thickBot="1">
      <c r="A23" s="997" t="s">
        <v>44</v>
      </c>
      <c r="B23" s="998"/>
      <c r="C23" s="1001" t="s">
        <v>45</v>
      </c>
      <c r="D23" s="1002"/>
      <c r="E23" s="1002"/>
      <c r="F23" s="1002"/>
      <c r="G23" s="1002"/>
      <c r="H23" s="1002"/>
      <c r="I23" s="1002"/>
      <c r="J23" s="1002"/>
      <c r="K23" s="1002"/>
      <c r="L23" s="1002"/>
      <c r="M23" s="1002"/>
      <c r="N23" s="1002"/>
      <c r="O23" s="1002"/>
      <c r="P23" s="1002"/>
      <c r="Q23" s="1002"/>
      <c r="R23" s="1002"/>
      <c r="S23" s="1002"/>
      <c r="T23" s="1003"/>
      <c r="U23" s="997" t="s">
        <v>46</v>
      </c>
      <c r="V23" s="998"/>
      <c r="W23" s="998"/>
      <c r="X23" s="1010"/>
      <c r="Y23" s="1014" t="s">
        <v>131</v>
      </c>
      <c r="Z23" s="1015"/>
      <c r="AA23" s="1015"/>
      <c r="AB23" s="1015"/>
      <c r="AC23" s="1015"/>
      <c r="AD23" s="1015"/>
      <c r="AE23" s="1015"/>
      <c r="AF23" s="1015"/>
      <c r="AG23" s="1015"/>
      <c r="AH23" s="1015"/>
      <c r="AI23" s="1015"/>
      <c r="AJ23" s="1015"/>
      <c r="AK23" s="1015"/>
      <c r="AL23" s="1015"/>
      <c r="AM23" s="1014" t="s">
        <v>132</v>
      </c>
      <c r="AN23" s="1015"/>
      <c r="AO23" s="1015"/>
      <c r="AP23" s="1015"/>
      <c r="AQ23" s="1015"/>
      <c r="AR23" s="1015"/>
      <c r="AS23" s="1015"/>
      <c r="AT23" s="1015"/>
      <c r="AU23" s="1015"/>
      <c r="AV23" s="1015"/>
      <c r="AW23" s="1015"/>
      <c r="AX23" s="1015"/>
      <c r="AY23" s="1015"/>
      <c r="AZ23" s="1015"/>
      <c r="BA23" s="1015"/>
      <c r="BB23" s="1015"/>
      <c r="BC23" s="1015"/>
      <c r="BD23" s="1015"/>
      <c r="BE23" s="1015"/>
      <c r="BF23" s="1015"/>
      <c r="BG23" s="1015"/>
      <c r="BH23" s="1015"/>
      <c r="BI23" s="1015"/>
      <c r="BJ23" s="1015"/>
      <c r="BK23" s="15"/>
      <c r="BL23" s="15"/>
      <c r="BM23" s="15"/>
    </row>
    <row r="24" spans="1:65" s="16" customFormat="1" ht="15.75" customHeight="1" thickBot="1">
      <c r="A24" s="999"/>
      <c r="B24" s="1000"/>
      <c r="C24" s="1004"/>
      <c r="D24" s="1005"/>
      <c r="E24" s="1005"/>
      <c r="F24" s="1005"/>
      <c r="G24" s="1005"/>
      <c r="H24" s="1005"/>
      <c r="I24" s="1005"/>
      <c r="J24" s="1005"/>
      <c r="K24" s="1005"/>
      <c r="L24" s="1005"/>
      <c r="M24" s="1005"/>
      <c r="N24" s="1005"/>
      <c r="O24" s="1005"/>
      <c r="P24" s="1005"/>
      <c r="Q24" s="1005"/>
      <c r="R24" s="1005"/>
      <c r="S24" s="1005"/>
      <c r="T24" s="1006"/>
      <c r="U24" s="1011"/>
      <c r="V24" s="1012"/>
      <c r="W24" s="1012"/>
      <c r="X24" s="1013"/>
      <c r="Y24" s="1016" t="s">
        <v>48</v>
      </c>
      <c r="Z24" s="1017"/>
      <c r="AA24" s="1001" t="s">
        <v>49</v>
      </c>
      <c r="AB24" s="1002"/>
      <c r="AC24" s="1002"/>
      <c r="AD24" s="1002"/>
      <c r="AE24" s="1002"/>
      <c r="AF24" s="1002"/>
      <c r="AG24" s="1002"/>
      <c r="AH24" s="1002"/>
      <c r="AI24" s="1002"/>
      <c r="AJ24" s="1002"/>
      <c r="AK24" s="1015"/>
      <c r="AL24" s="1015"/>
      <c r="AM24" s="1007" t="s">
        <v>133</v>
      </c>
      <c r="AN24" s="1008"/>
      <c r="AO24" s="1008"/>
      <c r="AP24" s="1008"/>
      <c r="AQ24" s="1008"/>
      <c r="AR24" s="1008"/>
      <c r="AS24" s="1008"/>
      <c r="AT24" s="1008"/>
      <c r="AU24" s="1008"/>
      <c r="AV24" s="1008"/>
      <c r="AW24" s="1008"/>
      <c r="AX24" s="1008"/>
      <c r="AY24" s="1008"/>
      <c r="AZ24" s="1008"/>
      <c r="BA24" s="1008"/>
      <c r="BB24" s="1008"/>
      <c r="BC24" s="1008"/>
      <c r="BD24" s="1009"/>
      <c r="BE24" s="1007" t="s">
        <v>134</v>
      </c>
      <c r="BF24" s="1008"/>
      <c r="BG24" s="1008"/>
      <c r="BH24" s="1008"/>
      <c r="BI24" s="1008"/>
      <c r="BJ24" s="1008"/>
      <c r="BK24" s="15"/>
      <c r="BL24" s="15"/>
      <c r="BM24" s="15"/>
    </row>
    <row r="25" spans="1:65" s="16" customFormat="1" ht="15.75" customHeight="1" thickBot="1">
      <c r="A25" s="648"/>
      <c r="B25" s="649"/>
      <c r="C25" s="1004"/>
      <c r="D25" s="1005"/>
      <c r="E25" s="1005"/>
      <c r="F25" s="1005"/>
      <c r="G25" s="1005"/>
      <c r="H25" s="1005"/>
      <c r="I25" s="1005"/>
      <c r="J25" s="1005"/>
      <c r="K25" s="1005"/>
      <c r="L25" s="1005"/>
      <c r="M25" s="1005"/>
      <c r="N25" s="1005"/>
      <c r="O25" s="1005"/>
      <c r="P25" s="1005"/>
      <c r="Q25" s="1005"/>
      <c r="R25" s="1005"/>
      <c r="S25" s="1005"/>
      <c r="T25" s="1006"/>
      <c r="U25" s="1022" t="s">
        <v>135</v>
      </c>
      <c r="V25" s="1023"/>
      <c r="W25" s="1028" t="s">
        <v>136</v>
      </c>
      <c r="X25" s="1029"/>
      <c r="Y25" s="1018"/>
      <c r="Z25" s="1019"/>
      <c r="AA25" s="1016" t="s">
        <v>8</v>
      </c>
      <c r="AB25" s="1034"/>
      <c r="AC25" s="1034"/>
      <c r="AD25" s="1034"/>
      <c r="AE25" s="1034"/>
      <c r="AF25" s="1035"/>
      <c r="AG25" s="1028" t="s">
        <v>57</v>
      </c>
      <c r="AH25" s="1028"/>
      <c r="AI25" s="1028"/>
      <c r="AJ25" s="1028"/>
      <c r="AK25" s="1028"/>
      <c r="AL25" s="1029"/>
      <c r="AM25" s="1038" t="s">
        <v>50</v>
      </c>
      <c r="AN25" s="1039"/>
      <c r="AO25" s="1039"/>
      <c r="AP25" s="1039"/>
      <c r="AQ25" s="1039"/>
      <c r="AR25" s="1040"/>
      <c r="AS25" s="1015" t="s">
        <v>51</v>
      </c>
      <c r="AT25" s="1015"/>
      <c r="AU25" s="1015"/>
      <c r="AV25" s="1015"/>
      <c r="AW25" s="1015"/>
      <c r="AX25" s="1015"/>
      <c r="AY25" s="1014" t="s">
        <v>52</v>
      </c>
      <c r="AZ25" s="1015"/>
      <c r="BA25" s="1015"/>
      <c r="BB25" s="1015"/>
      <c r="BC25" s="1015"/>
      <c r="BD25" s="1015"/>
      <c r="BE25" s="1014" t="s">
        <v>53</v>
      </c>
      <c r="BF25" s="1015"/>
      <c r="BG25" s="1015"/>
      <c r="BH25" s="1015"/>
      <c r="BI25" s="1015"/>
      <c r="BJ25" s="1015"/>
      <c r="BK25" s="15"/>
      <c r="BL25" s="15"/>
      <c r="BM25" s="15"/>
    </row>
    <row r="26" spans="1:65" s="16" customFormat="1" ht="28.5" customHeight="1">
      <c r="A26" s="648"/>
      <c r="B26" s="649"/>
      <c r="C26" s="1004"/>
      <c r="D26" s="1005"/>
      <c r="E26" s="1005"/>
      <c r="F26" s="1005"/>
      <c r="G26" s="1005"/>
      <c r="H26" s="1005"/>
      <c r="I26" s="1005"/>
      <c r="J26" s="1005"/>
      <c r="K26" s="1005"/>
      <c r="L26" s="1005"/>
      <c r="M26" s="1005"/>
      <c r="N26" s="1005"/>
      <c r="O26" s="1005"/>
      <c r="P26" s="1005"/>
      <c r="Q26" s="1005"/>
      <c r="R26" s="1005"/>
      <c r="S26" s="1005"/>
      <c r="T26" s="1006"/>
      <c r="U26" s="1024"/>
      <c r="V26" s="1025"/>
      <c r="W26" s="1030"/>
      <c r="X26" s="1031"/>
      <c r="Y26" s="1018"/>
      <c r="Z26" s="1019"/>
      <c r="AA26" s="1018"/>
      <c r="AB26" s="1019"/>
      <c r="AC26" s="1019"/>
      <c r="AD26" s="1019"/>
      <c r="AE26" s="1019"/>
      <c r="AF26" s="1036"/>
      <c r="AG26" s="1030"/>
      <c r="AH26" s="1030"/>
      <c r="AI26" s="1030"/>
      <c r="AJ26" s="1030"/>
      <c r="AK26" s="1030"/>
      <c r="AL26" s="1031"/>
      <c r="AM26" s="985" t="s">
        <v>137</v>
      </c>
      <c r="AN26" s="986"/>
      <c r="AO26" s="986" t="s">
        <v>138</v>
      </c>
      <c r="AP26" s="986"/>
      <c r="AQ26" s="986" t="s">
        <v>139</v>
      </c>
      <c r="AR26" s="989"/>
      <c r="AS26" s="985" t="s">
        <v>137</v>
      </c>
      <c r="AT26" s="986"/>
      <c r="AU26" s="986" t="s">
        <v>138</v>
      </c>
      <c r="AV26" s="986"/>
      <c r="AW26" s="986" t="s">
        <v>139</v>
      </c>
      <c r="AX26" s="989"/>
      <c r="AY26" s="985" t="s">
        <v>137</v>
      </c>
      <c r="AZ26" s="986"/>
      <c r="BA26" s="986" t="s">
        <v>138</v>
      </c>
      <c r="BB26" s="986"/>
      <c r="BC26" s="986" t="s">
        <v>139</v>
      </c>
      <c r="BD26" s="989"/>
      <c r="BE26" s="985" t="s">
        <v>137</v>
      </c>
      <c r="BF26" s="986"/>
      <c r="BG26" s="986" t="s">
        <v>138</v>
      </c>
      <c r="BH26" s="986"/>
      <c r="BI26" s="986" t="s">
        <v>139</v>
      </c>
      <c r="BJ26" s="989"/>
      <c r="BK26" s="15"/>
      <c r="BL26" s="15"/>
      <c r="BM26" s="15"/>
    </row>
    <row r="27" spans="1:65" s="16" customFormat="1" ht="52.5" customHeight="1" thickBot="1">
      <c r="A27" s="648"/>
      <c r="B27" s="649"/>
      <c r="C27" s="1007"/>
      <c r="D27" s="1008"/>
      <c r="E27" s="1008"/>
      <c r="F27" s="1008"/>
      <c r="G27" s="1008"/>
      <c r="H27" s="1008"/>
      <c r="I27" s="1008"/>
      <c r="J27" s="1008"/>
      <c r="K27" s="1008"/>
      <c r="L27" s="1008"/>
      <c r="M27" s="1008"/>
      <c r="N27" s="1008"/>
      <c r="O27" s="1008"/>
      <c r="P27" s="1008"/>
      <c r="Q27" s="1008"/>
      <c r="R27" s="1008"/>
      <c r="S27" s="1008"/>
      <c r="T27" s="1009"/>
      <c r="U27" s="1026"/>
      <c r="V27" s="1027"/>
      <c r="W27" s="1032"/>
      <c r="X27" s="1033"/>
      <c r="Y27" s="1020"/>
      <c r="Z27" s="1021"/>
      <c r="AA27" s="1020"/>
      <c r="AB27" s="1021"/>
      <c r="AC27" s="1021"/>
      <c r="AD27" s="1021"/>
      <c r="AE27" s="1021"/>
      <c r="AF27" s="1037"/>
      <c r="AG27" s="1032"/>
      <c r="AH27" s="1032"/>
      <c r="AI27" s="1032"/>
      <c r="AJ27" s="1032"/>
      <c r="AK27" s="1032"/>
      <c r="AL27" s="1033"/>
      <c r="AM27" s="987"/>
      <c r="AN27" s="988"/>
      <c r="AO27" s="988"/>
      <c r="AP27" s="988"/>
      <c r="AQ27" s="988"/>
      <c r="AR27" s="990"/>
      <c r="AS27" s="987"/>
      <c r="AT27" s="988"/>
      <c r="AU27" s="988"/>
      <c r="AV27" s="988"/>
      <c r="AW27" s="988"/>
      <c r="AX27" s="990"/>
      <c r="AY27" s="987"/>
      <c r="AZ27" s="988"/>
      <c r="BA27" s="988"/>
      <c r="BB27" s="988"/>
      <c r="BC27" s="988"/>
      <c r="BD27" s="990"/>
      <c r="BE27" s="987"/>
      <c r="BF27" s="988"/>
      <c r="BG27" s="988"/>
      <c r="BH27" s="988"/>
      <c r="BI27" s="988"/>
      <c r="BJ27" s="990"/>
      <c r="BK27" s="17"/>
      <c r="BL27" s="17"/>
      <c r="BM27" s="17"/>
    </row>
    <row r="28" spans="1:65" s="19" customFormat="1" ht="14.25" thickBot="1">
      <c r="A28" s="976">
        <v>1</v>
      </c>
      <c r="B28" s="977"/>
      <c r="C28" s="978">
        <v>2</v>
      </c>
      <c r="D28" s="979"/>
      <c r="E28" s="979"/>
      <c r="F28" s="979"/>
      <c r="G28" s="979"/>
      <c r="H28" s="979"/>
      <c r="I28" s="979"/>
      <c r="J28" s="979"/>
      <c r="K28" s="979"/>
      <c r="L28" s="979"/>
      <c r="M28" s="979"/>
      <c r="N28" s="979"/>
      <c r="O28" s="979"/>
      <c r="P28" s="979"/>
      <c r="Q28" s="979"/>
      <c r="R28" s="979"/>
      <c r="S28" s="979"/>
      <c r="T28" s="980"/>
      <c r="U28" s="978">
        <v>3</v>
      </c>
      <c r="V28" s="981"/>
      <c r="W28" s="979">
        <v>4</v>
      </c>
      <c r="X28" s="980"/>
      <c r="Y28" s="982">
        <v>5</v>
      </c>
      <c r="Z28" s="983"/>
      <c r="AA28" s="978">
        <v>6</v>
      </c>
      <c r="AB28" s="979"/>
      <c r="AC28" s="979"/>
      <c r="AD28" s="979"/>
      <c r="AE28" s="979"/>
      <c r="AF28" s="981"/>
      <c r="AG28" s="984">
        <v>7</v>
      </c>
      <c r="AH28" s="979"/>
      <c r="AI28" s="979"/>
      <c r="AJ28" s="979"/>
      <c r="AK28" s="979"/>
      <c r="AL28" s="980"/>
      <c r="AM28" s="975">
        <v>12</v>
      </c>
      <c r="AN28" s="973"/>
      <c r="AO28" s="973">
        <v>13</v>
      </c>
      <c r="AP28" s="973"/>
      <c r="AQ28" s="973">
        <v>14</v>
      </c>
      <c r="AR28" s="974"/>
      <c r="AS28" s="975">
        <v>15</v>
      </c>
      <c r="AT28" s="973"/>
      <c r="AU28" s="973">
        <v>16</v>
      </c>
      <c r="AV28" s="973"/>
      <c r="AW28" s="973">
        <v>17</v>
      </c>
      <c r="AX28" s="974"/>
      <c r="AY28" s="975">
        <v>18</v>
      </c>
      <c r="AZ28" s="973"/>
      <c r="BA28" s="973">
        <v>19</v>
      </c>
      <c r="BB28" s="973"/>
      <c r="BC28" s="973">
        <v>20</v>
      </c>
      <c r="BD28" s="974"/>
      <c r="BE28" s="975">
        <v>21</v>
      </c>
      <c r="BF28" s="973"/>
      <c r="BG28" s="973">
        <v>22</v>
      </c>
      <c r="BH28" s="973"/>
      <c r="BI28" s="973">
        <v>23</v>
      </c>
      <c r="BJ28" s="974"/>
      <c r="BK28" s="18"/>
      <c r="BL28" s="365"/>
      <c r="BM28" s="365"/>
    </row>
    <row r="29" spans="1:65" s="21" customFormat="1" ht="21.75" customHeight="1" thickBot="1">
      <c r="A29" s="916" t="s">
        <v>61</v>
      </c>
      <c r="B29" s="917"/>
      <c r="C29" s="100" t="s">
        <v>62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2"/>
      <c r="U29" s="103"/>
      <c r="V29" s="104"/>
      <c r="W29" s="508"/>
      <c r="X29" s="106"/>
      <c r="Y29" s="93">
        <f>AA29+AG29</f>
        <v>768</v>
      </c>
      <c r="Z29" s="94"/>
      <c r="AA29" s="107">
        <f>SUM(AA30:AF33)</f>
        <v>80</v>
      </c>
      <c r="AB29" s="96"/>
      <c r="AC29" s="96"/>
      <c r="AD29" s="96"/>
      <c r="AE29" s="96"/>
      <c r="AF29" s="117"/>
      <c r="AG29" s="274">
        <f>SUM(AG30:AL33)</f>
        <v>688</v>
      </c>
      <c r="AH29" s="275"/>
      <c r="AI29" s="275"/>
      <c r="AJ29" s="275"/>
      <c r="AK29" s="275"/>
      <c r="AL29" s="493"/>
      <c r="AM29" s="107">
        <f>AM30+AM31+AM33</f>
        <v>28</v>
      </c>
      <c r="AN29" s="117"/>
      <c r="AO29" s="274">
        <f>AO30+AO31+AO33</f>
        <v>6</v>
      </c>
      <c r="AP29" s="276"/>
      <c r="AQ29" s="826">
        <f>AQ30+AQ31+AQ33</f>
        <v>0</v>
      </c>
      <c r="AR29" s="827"/>
      <c r="AS29" s="107">
        <f>AS30+AS31+AS33</f>
        <v>40</v>
      </c>
      <c r="AT29" s="117"/>
      <c r="AU29" s="274">
        <f>AU30+AU31+AU33</f>
        <v>308</v>
      </c>
      <c r="AV29" s="276"/>
      <c r="AW29" s="826">
        <f>AW30+AW31+AW33</f>
        <v>3</v>
      </c>
      <c r="AX29" s="827"/>
      <c r="AY29" s="107">
        <f>AY30+AY31+AY33</f>
        <v>12</v>
      </c>
      <c r="AZ29" s="117"/>
      <c r="BA29" s="274">
        <f>BA30+BA31+BA33</f>
        <v>374</v>
      </c>
      <c r="BB29" s="276"/>
      <c r="BC29" s="826">
        <f>BC30+BC31+BC33</f>
        <v>17</v>
      </c>
      <c r="BD29" s="827"/>
      <c r="BE29" s="107">
        <f>BE30+BE31+BE33</f>
        <v>0</v>
      </c>
      <c r="BF29" s="117"/>
      <c r="BG29" s="274">
        <f>BG30+BG31+BG33</f>
        <v>0</v>
      </c>
      <c r="BH29" s="276"/>
      <c r="BI29" s="826">
        <f>BI30+BI31+BI33</f>
        <v>0</v>
      </c>
      <c r="BJ29" s="827"/>
      <c r="BK29" s="20"/>
      <c r="BL29" s="290"/>
      <c r="BM29" s="290"/>
    </row>
    <row r="30" spans="1:65" s="21" customFormat="1" ht="21" customHeight="1">
      <c r="A30" s="1366" t="s">
        <v>63</v>
      </c>
      <c r="B30" s="1367"/>
      <c r="C30" s="261" t="s">
        <v>64</v>
      </c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3"/>
      <c r="U30" s="801">
        <v>2</v>
      </c>
      <c r="V30" s="802"/>
      <c r="W30" s="803"/>
      <c r="X30" s="803"/>
      <c r="Y30" s="188">
        <f>AG30+AA30</f>
        <v>240</v>
      </c>
      <c r="Z30" s="207"/>
      <c r="AA30" s="191">
        <f>AM30+AS30+AY30+BE30</f>
        <v>26</v>
      </c>
      <c r="AB30" s="192"/>
      <c r="AC30" s="192"/>
      <c r="AD30" s="192"/>
      <c r="AE30" s="192"/>
      <c r="AF30" s="193"/>
      <c r="AG30" s="194">
        <f>AO30+AU30+BA30+BG30</f>
        <v>214</v>
      </c>
      <c r="AH30" s="195"/>
      <c r="AI30" s="195"/>
      <c r="AJ30" s="195"/>
      <c r="AK30" s="195"/>
      <c r="AL30" s="687"/>
      <c r="AM30" s="191">
        <v>8</v>
      </c>
      <c r="AN30" s="193"/>
      <c r="AO30" s="194">
        <v>2</v>
      </c>
      <c r="AP30" s="196"/>
      <c r="AQ30" s="194"/>
      <c r="AR30" s="687"/>
      <c r="AS30" s="191">
        <v>14</v>
      </c>
      <c r="AT30" s="193"/>
      <c r="AU30" s="194">
        <v>70</v>
      </c>
      <c r="AV30" s="196"/>
      <c r="AW30" s="194"/>
      <c r="AX30" s="687">
        <v>78</v>
      </c>
      <c r="AY30" s="191">
        <v>4</v>
      </c>
      <c r="AZ30" s="193"/>
      <c r="BA30" s="194">
        <v>142</v>
      </c>
      <c r="BB30" s="196"/>
      <c r="BC30" s="194">
        <v>6</v>
      </c>
      <c r="BD30" s="687"/>
      <c r="BE30" s="191"/>
      <c r="BF30" s="193"/>
      <c r="BG30" s="194"/>
      <c r="BH30" s="196"/>
      <c r="BI30" s="194"/>
      <c r="BJ30" s="687"/>
      <c r="BK30" s="22"/>
      <c r="BL30" s="312"/>
      <c r="BM30" s="312"/>
    </row>
    <row r="31" spans="1:65" s="21" customFormat="1" ht="3" customHeight="1">
      <c r="A31" s="1196" t="s">
        <v>65</v>
      </c>
      <c r="B31" s="1363"/>
      <c r="C31" s="315" t="s">
        <v>66</v>
      </c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7"/>
      <c r="U31" s="1364">
        <v>2</v>
      </c>
      <c r="V31" s="1365"/>
      <c r="W31" s="817"/>
      <c r="X31" s="818"/>
      <c r="Y31" s="240">
        <f>AG31+AA31</f>
        <v>420</v>
      </c>
      <c r="Z31" s="326"/>
      <c r="AA31" s="240">
        <f>AM31+AS31+AY31+BE31</f>
        <v>36</v>
      </c>
      <c r="AB31" s="241"/>
      <c r="AC31" s="241"/>
      <c r="AD31" s="241"/>
      <c r="AE31" s="241"/>
      <c r="AF31" s="242"/>
      <c r="AG31" s="243">
        <f>AO31+AU31+BA31+BG31</f>
        <v>384</v>
      </c>
      <c r="AH31" s="244"/>
      <c r="AI31" s="244"/>
      <c r="AJ31" s="244"/>
      <c r="AK31" s="244"/>
      <c r="AL31" s="685"/>
      <c r="AM31" s="240">
        <v>8</v>
      </c>
      <c r="AN31" s="242"/>
      <c r="AO31" s="243">
        <v>2</v>
      </c>
      <c r="AP31" s="245"/>
      <c r="AQ31" s="243"/>
      <c r="AR31" s="685"/>
      <c r="AS31" s="240">
        <v>20</v>
      </c>
      <c r="AT31" s="242"/>
      <c r="AU31" s="243">
        <v>150</v>
      </c>
      <c r="AV31" s="245"/>
      <c r="AW31" s="243"/>
      <c r="AX31" s="685">
        <v>180</v>
      </c>
      <c r="AY31" s="240">
        <v>8</v>
      </c>
      <c r="AZ31" s="242"/>
      <c r="BA31" s="243">
        <v>232</v>
      </c>
      <c r="BB31" s="245"/>
      <c r="BC31" s="243">
        <v>11</v>
      </c>
      <c r="BD31" s="685"/>
      <c r="BE31" s="240"/>
      <c r="BF31" s="242"/>
      <c r="BG31" s="243"/>
      <c r="BH31" s="245"/>
      <c r="BI31" s="243"/>
      <c r="BJ31" s="685"/>
      <c r="BK31" s="22"/>
      <c r="BL31" s="312"/>
      <c r="BM31" s="312"/>
    </row>
    <row r="32" spans="1:65" s="21" customFormat="1" ht="19.5">
      <c r="A32" s="1200"/>
      <c r="B32" s="1201"/>
      <c r="C32" s="264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6"/>
      <c r="U32" s="815"/>
      <c r="V32" s="816"/>
      <c r="W32" s="819"/>
      <c r="X32" s="820"/>
      <c r="Y32" s="184"/>
      <c r="Z32" s="181"/>
      <c r="AA32" s="184"/>
      <c r="AB32" s="180"/>
      <c r="AC32" s="180"/>
      <c r="AD32" s="180"/>
      <c r="AE32" s="180"/>
      <c r="AF32" s="185"/>
      <c r="AG32" s="246"/>
      <c r="AH32" s="247"/>
      <c r="AI32" s="247"/>
      <c r="AJ32" s="247"/>
      <c r="AK32" s="247"/>
      <c r="AL32" s="686"/>
      <c r="AM32" s="184"/>
      <c r="AN32" s="185"/>
      <c r="AO32" s="246"/>
      <c r="AP32" s="248"/>
      <c r="AQ32" s="246"/>
      <c r="AR32" s="686"/>
      <c r="AS32" s="184"/>
      <c r="AT32" s="185"/>
      <c r="AU32" s="246"/>
      <c r="AV32" s="248"/>
      <c r="AW32" s="246"/>
      <c r="AX32" s="686"/>
      <c r="AY32" s="184"/>
      <c r="AZ32" s="185"/>
      <c r="BA32" s="246"/>
      <c r="BB32" s="248"/>
      <c r="BC32" s="246"/>
      <c r="BD32" s="686"/>
      <c r="BE32" s="184"/>
      <c r="BF32" s="185"/>
      <c r="BG32" s="246"/>
      <c r="BH32" s="248"/>
      <c r="BI32" s="246"/>
      <c r="BJ32" s="686"/>
      <c r="BK32" s="22"/>
      <c r="BL32" s="312"/>
      <c r="BM32" s="312"/>
    </row>
    <row r="33" spans="1:65" s="21" customFormat="1" ht="21" customHeight="1" thickBot="1">
      <c r="A33" s="1358" t="s">
        <v>67</v>
      </c>
      <c r="B33" s="1359"/>
      <c r="C33" s="1360" t="s">
        <v>68</v>
      </c>
      <c r="D33" s="1361"/>
      <c r="E33" s="1361"/>
      <c r="F33" s="1361"/>
      <c r="G33" s="1361"/>
      <c r="H33" s="1361"/>
      <c r="I33" s="1361"/>
      <c r="J33" s="1361"/>
      <c r="K33" s="1361"/>
      <c r="L33" s="1361"/>
      <c r="M33" s="1361"/>
      <c r="N33" s="1361"/>
      <c r="O33" s="1361"/>
      <c r="P33" s="1361"/>
      <c r="Q33" s="1361">
        <v>4</v>
      </c>
      <c r="R33" s="1361"/>
      <c r="S33" s="1361"/>
      <c r="T33" s="1362"/>
      <c r="U33" s="809"/>
      <c r="V33" s="810">
        <v>1</v>
      </c>
      <c r="W33" s="811">
        <v>1</v>
      </c>
      <c r="X33" s="811"/>
      <c r="Y33" s="291">
        <f>AG33+AA33</f>
        <v>108</v>
      </c>
      <c r="Z33" s="296"/>
      <c r="AA33" s="310">
        <f>AM33+AS33+AY33+BE33</f>
        <v>18</v>
      </c>
      <c r="AB33" s="297"/>
      <c r="AC33" s="297"/>
      <c r="AD33" s="297"/>
      <c r="AE33" s="297"/>
      <c r="AF33" s="311"/>
      <c r="AG33" s="298">
        <f>AO33+AU33+BA33+BG33</f>
        <v>90</v>
      </c>
      <c r="AH33" s="299"/>
      <c r="AI33" s="299"/>
      <c r="AJ33" s="299"/>
      <c r="AK33" s="299"/>
      <c r="AL33" s="556"/>
      <c r="AM33" s="310">
        <v>12</v>
      </c>
      <c r="AN33" s="311"/>
      <c r="AO33" s="298">
        <v>2</v>
      </c>
      <c r="AP33" s="300"/>
      <c r="AQ33" s="288"/>
      <c r="AR33" s="289"/>
      <c r="AS33" s="310">
        <v>6</v>
      </c>
      <c r="AT33" s="311"/>
      <c r="AU33" s="298">
        <v>88</v>
      </c>
      <c r="AV33" s="300"/>
      <c r="AW33" s="288">
        <v>3</v>
      </c>
      <c r="AX33" s="289"/>
      <c r="AY33" s="310"/>
      <c r="AZ33" s="311"/>
      <c r="BA33" s="298"/>
      <c r="BB33" s="300"/>
      <c r="BC33" s="288"/>
      <c r="BD33" s="289"/>
      <c r="BE33" s="310"/>
      <c r="BF33" s="311"/>
      <c r="BG33" s="298"/>
      <c r="BH33" s="300"/>
      <c r="BI33" s="288"/>
      <c r="BJ33" s="289"/>
      <c r="BK33" s="22"/>
      <c r="BL33" s="312"/>
      <c r="BM33" s="312"/>
    </row>
    <row r="34" spans="1:65" s="21" customFormat="1" ht="21.75" customHeight="1" thickBot="1">
      <c r="A34" s="916" t="s">
        <v>69</v>
      </c>
      <c r="B34" s="917"/>
      <c r="C34" s="100" t="s">
        <v>70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2"/>
      <c r="U34" s="589"/>
      <c r="V34" s="591"/>
      <c r="W34" s="590"/>
      <c r="X34" s="592"/>
      <c r="Y34" s="93">
        <f>AA34+AG34</f>
        <v>418</v>
      </c>
      <c r="Z34" s="94"/>
      <c r="AA34" s="107">
        <f>AA35+AA39</f>
        <v>44</v>
      </c>
      <c r="AB34" s="96"/>
      <c r="AC34" s="96"/>
      <c r="AD34" s="96"/>
      <c r="AE34" s="96"/>
      <c r="AF34" s="117"/>
      <c r="AG34" s="122">
        <f>AG35+AG39</f>
        <v>374</v>
      </c>
      <c r="AH34" s="96"/>
      <c r="AI34" s="96"/>
      <c r="AJ34" s="96"/>
      <c r="AK34" s="96"/>
      <c r="AL34" s="123"/>
      <c r="AM34" s="967">
        <f>AM35+AM39</f>
        <v>8</v>
      </c>
      <c r="AN34" s="283"/>
      <c r="AO34" s="287">
        <f>AO35+AO39</f>
        <v>6</v>
      </c>
      <c r="AP34" s="287"/>
      <c r="AQ34" s="914">
        <f>AQ35+AQ39</f>
        <v>0</v>
      </c>
      <c r="AR34" s="915"/>
      <c r="AS34" s="967">
        <f>AS35+AS39</f>
        <v>16</v>
      </c>
      <c r="AT34" s="283"/>
      <c r="AU34" s="287">
        <f>AU35+AU39</f>
        <v>150</v>
      </c>
      <c r="AV34" s="287"/>
      <c r="AW34" s="914">
        <f>AW35+AW39</f>
        <v>4</v>
      </c>
      <c r="AX34" s="915"/>
      <c r="AY34" s="967">
        <f>AY35+AY39</f>
        <v>14</v>
      </c>
      <c r="AZ34" s="283"/>
      <c r="BA34" s="287">
        <f>BA35+BA39</f>
        <v>124</v>
      </c>
      <c r="BB34" s="287"/>
      <c r="BC34" s="914">
        <f>BC35+BC39</f>
        <v>2</v>
      </c>
      <c r="BD34" s="915"/>
      <c r="BE34" s="967">
        <f>BE35+BE39</f>
        <v>6</v>
      </c>
      <c r="BF34" s="283"/>
      <c r="BG34" s="287">
        <f>BG35+BG39</f>
        <v>94</v>
      </c>
      <c r="BH34" s="287"/>
      <c r="BI34" s="914">
        <f>BI35+BI39</f>
        <v>5</v>
      </c>
      <c r="BJ34" s="915"/>
      <c r="BK34" s="20"/>
      <c r="BL34" s="290"/>
      <c r="BM34" s="290"/>
    </row>
    <row r="35" spans="1:65" s="21" customFormat="1" ht="21" customHeight="1" thickBot="1">
      <c r="A35" s="1189" t="s">
        <v>71</v>
      </c>
      <c r="B35" s="1190"/>
      <c r="C35" s="1130" t="s">
        <v>72</v>
      </c>
      <c r="D35" s="1131"/>
      <c r="E35" s="1131"/>
      <c r="F35" s="1131"/>
      <c r="G35" s="1131"/>
      <c r="H35" s="1131"/>
      <c r="I35" s="1131"/>
      <c r="J35" s="1131"/>
      <c r="K35" s="1131"/>
      <c r="L35" s="1131"/>
      <c r="M35" s="1131"/>
      <c r="N35" s="1131"/>
      <c r="O35" s="1131"/>
      <c r="P35" s="1131"/>
      <c r="Q35" s="1131">
        <v>9</v>
      </c>
      <c r="R35" s="1131"/>
      <c r="S35" s="1131"/>
      <c r="T35" s="1132"/>
      <c r="U35" s="1116"/>
      <c r="V35" s="1117"/>
      <c r="W35" s="1117"/>
      <c r="X35" s="1118"/>
      <c r="Y35" s="805">
        <f>AA35+AG35</f>
        <v>156</v>
      </c>
      <c r="Z35" s="806"/>
      <c r="AA35" s="694">
        <f>SUM(AA36:AF38)</f>
        <v>22</v>
      </c>
      <c r="AB35" s="699"/>
      <c r="AC35" s="699"/>
      <c r="AD35" s="699"/>
      <c r="AE35" s="699"/>
      <c r="AF35" s="695"/>
      <c r="AG35" s="696">
        <f>SUM(AG36:AL38)</f>
        <v>134</v>
      </c>
      <c r="AH35" s="1124"/>
      <c r="AI35" s="1124"/>
      <c r="AJ35" s="1124"/>
      <c r="AK35" s="1124"/>
      <c r="AL35" s="1125"/>
      <c r="AM35" s="1133">
        <f>SUM(AM36:AN38)</f>
        <v>4</v>
      </c>
      <c r="AN35" s="1204"/>
      <c r="AO35" s="711">
        <f>SUM(AO36:AP38)</f>
        <v>2</v>
      </c>
      <c r="AP35" s="695"/>
      <c r="AQ35" s="1202">
        <f>AQ36+AQ38</f>
        <v>0</v>
      </c>
      <c r="AR35" s="1203"/>
      <c r="AS35" s="1133">
        <f>SUM(AS36:AT38)</f>
        <v>14</v>
      </c>
      <c r="AT35" s="1204"/>
      <c r="AU35" s="711">
        <f>SUM(AU36:AV38)</f>
        <v>88</v>
      </c>
      <c r="AV35" s="695"/>
      <c r="AW35" s="1202">
        <f>AW36+AW38</f>
        <v>2</v>
      </c>
      <c r="AX35" s="1203"/>
      <c r="AY35" s="1133">
        <f>SUM(AY36:AZ38)</f>
        <v>4</v>
      </c>
      <c r="AZ35" s="1204"/>
      <c r="BA35" s="711">
        <f>SUM(BA36:BB38)</f>
        <v>44</v>
      </c>
      <c r="BB35" s="695"/>
      <c r="BC35" s="1202">
        <f>BC36+BC38</f>
        <v>2</v>
      </c>
      <c r="BD35" s="1203"/>
      <c r="BE35" s="1133">
        <f>SUM(BE36:BF38)</f>
        <v>0</v>
      </c>
      <c r="BF35" s="1204"/>
      <c r="BG35" s="711">
        <f>SUM(BG36:BH38)</f>
        <v>0</v>
      </c>
      <c r="BH35" s="695"/>
      <c r="BI35" s="1202">
        <f>BI36+BI38</f>
        <v>0</v>
      </c>
      <c r="BJ35" s="1203"/>
      <c r="BK35" s="23"/>
      <c r="BL35" s="197"/>
      <c r="BM35" s="197"/>
    </row>
    <row r="36" spans="1:65" s="21" customFormat="1" ht="7.5" customHeight="1">
      <c r="A36" s="1198" t="s">
        <v>73</v>
      </c>
      <c r="B36" s="1199"/>
      <c r="C36" s="261" t="s">
        <v>74</v>
      </c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3"/>
      <c r="U36" s="788"/>
      <c r="V36" s="789"/>
      <c r="W36" s="1162">
        <v>1</v>
      </c>
      <c r="X36" s="793"/>
      <c r="Y36" s="249">
        <f>AA36+AG36</f>
        <v>84</v>
      </c>
      <c r="Z36" s="271"/>
      <c r="AA36" s="240">
        <f>AM36+AS36+AY36+BE36</f>
        <v>14</v>
      </c>
      <c r="AB36" s="241"/>
      <c r="AC36" s="241"/>
      <c r="AD36" s="241"/>
      <c r="AE36" s="241"/>
      <c r="AF36" s="242"/>
      <c r="AG36" s="243">
        <f>AO36+AU36+BA36+BG36</f>
        <v>70</v>
      </c>
      <c r="AH36" s="244"/>
      <c r="AI36" s="244"/>
      <c r="AJ36" s="244"/>
      <c r="AK36" s="244"/>
      <c r="AL36" s="685"/>
      <c r="AM36" s="249">
        <v>4</v>
      </c>
      <c r="AN36" s="251"/>
      <c r="AO36" s="252">
        <v>2</v>
      </c>
      <c r="AP36" s="254"/>
      <c r="AQ36" s="252"/>
      <c r="AR36" s="783"/>
      <c r="AS36" s="249">
        <v>10</v>
      </c>
      <c r="AT36" s="251"/>
      <c r="AU36" s="252">
        <v>68</v>
      </c>
      <c r="AV36" s="254"/>
      <c r="AW36" s="252">
        <v>2</v>
      </c>
      <c r="AX36" s="783"/>
      <c r="AY36" s="249"/>
      <c r="AZ36" s="251"/>
      <c r="BA36" s="252"/>
      <c r="BB36" s="254"/>
      <c r="BC36" s="252"/>
      <c r="BD36" s="783"/>
      <c r="BE36" s="249"/>
      <c r="BF36" s="251"/>
      <c r="BG36" s="252"/>
      <c r="BH36" s="254"/>
      <c r="BI36" s="252"/>
      <c r="BJ36" s="783"/>
      <c r="BK36" s="23"/>
      <c r="BL36" s="197"/>
      <c r="BM36" s="197"/>
    </row>
    <row r="37" spans="1:65" s="21" customFormat="1" ht="12" customHeight="1">
      <c r="A37" s="1200"/>
      <c r="B37" s="1201"/>
      <c r="C37" s="264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6"/>
      <c r="U37" s="790"/>
      <c r="V37" s="791"/>
      <c r="W37" s="1163"/>
      <c r="X37" s="795"/>
      <c r="Y37" s="184"/>
      <c r="Z37" s="181"/>
      <c r="AA37" s="184"/>
      <c r="AB37" s="180"/>
      <c r="AC37" s="180"/>
      <c r="AD37" s="180"/>
      <c r="AE37" s="180"/>
      <c r="AF37" s="185"/>
      <c r="AG37" s="246"/>
      <c r="AH37" s="247"/>
      <c r="AI37" s="247"/>
      <c r="AJ37" s="247"/>
      <c r="AK37" s="247"/>
      <c r="AL37" s="686"/>
      <c r="AM37" s="184"/>
      <c r="AN37" s="185"/>
      <c r="AO37" s="246"/>
      <c r="AP37" s="248"/>
      <c r="AQ37" s="246"/>
      <c r="AR37" s="686"/>
      <c r="AS37" s="184"/>
      <c r="AT37" s="185"/>
      <c r="AU37" s="246"/>
      <c r="AV37" s="248"/>
      <c r="AW37" s="246"/>
      <c r="AX37" s="686"/>
      <c r="AY37" s="184"/>
      <c r="AZ37" s="185"/>
      <c r="BA37" s="246"/>
      <c r="BB37" s="248"/>
      <c r="BC37" s="246"/>
      <c r="BD37" s="686"/>
      <c r="BE37" s="184"/>
      <c r="BF37" s="185"/>
      <c r="BG37" s="246"/>
      <c r="BH37" s="248"/>
      <c r="BI37" s="246"/>
      <c r="BJ37" s="686"/>
      <c r="BK37" s="23"/>
      <c r="BL37" s="197"/>
      <c r="BM37" s="197"/>
    </row>
    <row r="38" spans="1:65" s="21" customFormat="1" ht="21.75" customHeight="1" thickBot="1">
      <c r="A38" s="1196" t="s">
        <v>75</v>
      </c>
      <c r="B38" s="1197"/>
      <c r="C38" s="1140" t="s">
        <v>172</v>
      </c>
      <c r="D38" s="1141"/>
      <c r="E38" s="1141"/>
      <c r="F38" s="1141"/>
      <c r="G38" s="1141"/>
      <c r="H38" s="1141"/>
      <c r="I38" s="1141"/>
      <c r="J38" s="1141"/>
      <c r="K38" s="1141"/>
      <c r="L38" s="1141"/>
      <c r="M38" s="1141"/>
      <c r="N38" s="1141"/>
      <c r="O38" s="1141"/>
      <c r="P38" s="1141"/>
      <c r="Q38" s="1141"/>
      <c r="R38" s="1141"/>
      <c r="S38" s="1141"/>
      <c r="T38" s="1142"/>
      <c r="U38" s="1143"/>
      <c r="V38" s="1144"/>
      <c r="W38" s="1144">
        <v>2</v>
      </c>
      <c r="X38" s="1145"/>
      <c r="Y38" s="291">
        <f>AG38+AA38</f>
        <v>72</v>
      </c>
      <c r="Z38" s="296"/>
      <c r="AA38" s="310">
        <f>AM38+AS38+AY38+BE38</f>
        <v>8</v>
      </c>
      <c r="AB38" s="297"/>
      <c r="AC38" s="297"/>
      <c r="AD38" s="297"/>
      <c r="AE38" s="297"/>
      <c r="AF38" s="311"/>
      <c r="AG38" s="298">
        <f>AO38+AU38+BA38+BG38</f>
        <v>64</v>
      </c>
      <c r="AH38" s="299"/>
      <c r="AI38" s="299"/>
      <c r="AJ38" s="299"/>
      <c r="AK38" s="299"/>
      <c r="AL38" s="556"/>
      <c r="AM38" s="233"/>
      <c r="AN38" s="234"/>
      <c r="AO38" s="224"/>
      <c r="AP38" s="226"/>
      <c r="AQ38" s="220"/>
      <c r="AR38" s="221"/>
      <c r="AS38" s="233">
        <v>4</v>
      </c>
      <c r="AT38" s="234"/>
      <c r="AU38" s="224">
        <v>20</v>
      </c>
      <c r="AV38" s="226"/>
      <c r="AW38" s="220"/>
      <c r="AX38" s="221"/>
      <c r="AY38" s="233">
        <v>4</v>
      </c>
      <c r="AZ38" s="234"/>
      <c r="BA38" s="224">
        <v>44</v>
      </c>
      <c r="BB38" s="226"/>
      <c r="BC38" s="220">
        <v>2</v>
      </c>
      <c r="BD38" s="221"/>
      <c r="BE38" s="1191"/>
      <c r="BF38" s="1192"/>
      <c r="BG38" s="1193"/>
      <c r="BH38" s="1193"/>
      <c r="BI38" s="1194"/>
      <c r="BJ38" s="1195"/>
      <c r="BK38" s="23"/>
      <c r="BL38" s="197"/>
      <c r="BM38" s="197"/>
    </row>
    <row r="39" spans="1:65" s="21" customFormat="1" ht="21" customHeight="1" thickBot="1">
      <c r="A39" s="946" t="s">
        <v>79</v>
      </c>
      <c r="B39" s="947"/>
      <c r="C39" s="550" t="s">
        <v>80</v>
      </c>
      <c r="D39" s="551"/>
      <c r="E39" s="551"/>
      <c r="F39" s="551"/>
      <c r="G39" s="551"/>
      <c r="H39" s="551"/>
      <c r="I39" s="551"/>
      <c r="J39" s="551"/>
      <c r="K39" s="551"/>
      <c r="L39" s="551"/>
      <c r="M39" s="551"/>
      <c r="N39" s="551"/>
      <c r="O39" s="551"/>
      <c r="P39" s="551"/>
      <c r="Q39" s="551">
        <v>9</v>
      </c>
      <c r="R39" s="551"/>
      <c r="S39" s="551"/>
      <c r="T39" s="552"/>
      <c r="U39" s="951"/>
      <c r="V39" s="952"/>
      <c r="W39" s="952"/>
      <c r="X39" s="953"/>
      <c r="Y39" s="694">
        <f>AG39+AA39</f>
        <v>262</v>
      </c>
      <c r="Z39" s="123"/>
      <c r="AA39" s="694">
        <f>SUM(AA41:AF42)</f>
        <v>22</v>
      </c>
      <c r="AB39" s="699"/>
      <c r="AC39" s="699" t="e">
        <f>#REF!+AC41</f>
        <v>#REF!</v>
      </c>
      <c r="AD39" s="699"/>
      <c r="AE39" s="699" t="e">
        <f>#REF!+AE41</f>
        <v>#REF!</v>
      </c>
      <c r="AF39" s="695"/>
      <c r="AG39" s="274">
        <f>SUM(AG41:AL42)</f>
        <v>240</v>
      </c>
      <c r="AH39" s="275"/>
      <c r="AI39" s="275" t="e">
        <f>#REF!+AI41</f>
        <v>#REF!</v>
      </c>
      <c r="AJ39" s="275"/>
      <c r="AK39" s="275" t="e">
        <f>#REF!+AK41</f>
        <v>#REF!</v>
      </c>
      <c r="AL39" s="493"/>
      <c r="AM39" s="930">
        <f>SUM(AM41:AN42)</f>
        <v>4</v>
      </c>
      <c r="AN39" s="931"/>
      <c r="AO39" s="932">
        <f>SUM(AO41:AP42)</f>
        <v>4</v>
      </c>
      <c r="AP39" s="933"/>
      <c r="AQ39" s="928">
        <f>SUM(AQ41:AR42)</f>
        <v>0</v>
      </c>
      <c r="AR39" s="929"/>
      <c r="AS39" s="930">
        <f>SUM(AS41:AT42)</f>
        <v>2</v>
      </c>
      <c r="AT39" s="931"/>
      <c r="AU39" s="932">
        <f>SUM(AU41:AV42)</f>
        <v>62</v>
      </c>
      <c r="AV39" s="933"/>
      <c r="AW39" s="928">
        <f>SUM(AW41:AX42)</f>
        <v>2</v>
      </c>
      <c r="AX39" s="929"/>
      <c r="AY39" s="930">
        <f>SUM(AY41:AZ42)</f>
        <v>10</v>
      </c>
      <c r="AZ39" s="931"/>
      <c r="BA39" s="932">
        <f>SUM(BA41:BB42)</f>
        <v>80</v>
      </c>
      <c r="BB39" s="933"/>
      <c r="BC39" s="928">
        <f>SUM(BC41:BD42)</f>
        <v>0</v>
      </c>
      <c r="BD39" s="929"/>
      <c r="BE39" s="930">
        <f>SUM(BE41:BF42)</f>
        <v>6</v>
      </c>
      <c r="BF39" s="931"/>
      <c r="BG39" s="932">
        <f>SUM(BG41:BH42)</f>
        <v>94</v>
      </c>
      <c r="BH39" s="933"/>
      <c r="BI39" s="928">
        <f>SUM(BI41:BJ42)</f>
        <v>5</v>
      </c>
      <c r="BJ39" s="1306"/>
      <c r="BK39" s="23"/>
      <c r="BL39" s="197"/>
      <c r="BM39" s="197"/>
    </row>
    <row r="40" spans="1:65" s="21" customFormat="1" ht="18" customHeight="1">
      <c r="A40" s="1351" t="s">
        <v>81</v>
      </c>
      <c r="B40" s="1352"/>
      <c r="C40" s="1353" t="s">
        <v>207</v>
      </c>
      <c r="D40" s="1354"/>
      <c r="E40" s="1354"/>
      <c r="F40" s="1354"/>
      <c r="G40" s="1354"/>
      <c r="H40" s="1354"/>
      <c r="I40" s="1354"/>
      <c r="J40" s="1354"/>
      <c r="K40" s="1354"/>
      <c r="L40" s="1354"/>
      <c r="M40" s="1354"/>
      <c r="N40" s="1354"/>
      <c r="O40" s="1354"/>
      <c r="P40" s="1354"/>
      <c r="Q40" s="1354"/>
      <c r="R40" s="1354"/>
      <c r="S40" s="1354"/>
      <c r="T40" s="1355"/>
      <c r="U40" s="757"/>
      <c r="V40" s="758"/>
      <c r="W40" s="1356"/>
      <c r="X40" s="1357"/>
      <c r="Y40" s="805">
        <f>AA40+AG40</f>
        <v>262</v>
      </c>
      <c r="Z40" s="1338"/>
      <c r="AA40" s="1346">
        <f>AA41+AA42</f>
        <v>22</v>
      </c>
      <c r="AB40" s="1347"/>
      <c r="AC40" s="1347"/>
      <c r="AD40" s="1347"/>
      <c r="AE40" s="1347"/>
      <c r="AF40" s="1339"/>
      <c r="AG40" s="1348">
        <f>AG41+AG42</f>
        <v>240</v>
      </c>
      <c r="AH40" s="1349"/>
      <c r="AI40" s="1349"/>
      <c r="AJ40" s="1349"/>
      <c r="AK40" s="1349"/>
      <c r="AL40" s="1350"/>
      <c r="AM40" s="1346">
        <f>AM41+AM42</f>
        <v>4</v>
      </c>
      <c r="AN40" s="1347"/>
      <c r="AO40" s="1338">
        <f>AO41+AO42</f>
        <v>4</v>
      </c>
      <c r="AP40" s="1339"/>
      <c r="AQ40" s="1340">
        <f>AQ41+AQ42</f>
        <v>0</v>
      </c>
      <c r="AR40" s="1345"/>
      <c r="AS40" s="1346">
        <f>AS41+AS42</f>
        <v>2</v>
      </c>
      <c r="AT40" s="1347"/>
      <c r="AU40" s="1338">
        <f>AU41+AU42</f>
        <v>62</v>
      </c>
      <c r="AV40" s="1339"/>
      <c r="AW40" s="1340">
        <f>AW41+AW42</f>
        <v>2</v>
      </c>
      <c r="AX40" s="1345"/>
      <c r="AY40" s="1346">
        <f>AY41+AY42</f>
        <v>10</v>
      </c>
      <c r="AZ40" s="1347"/>
      <c r="BA40" s="1338">
        <f>BA41+BA42</f>
        <v>80</v>
      </c>
      <c r="BB40" s="1339"/>
      <c r="BC40" s="1340">
        <f>BC41+BC42</f>
        <v>0</v>
      </c>
      <c r="BD40" s="1345"/>
      <c r="BE40" s="1346">
        <f>BE41+BE42</f>
        <v>6</v>
      </c>
      <c r="BF40" s="1347"/>
      <c r="BG40" s="1338">
        <f>BG41+BG42</f>
        <v>94</v>
      </c>
      <c r="BH40" s="1339"/>
      <c r="BI40" s="1340">
        <f>BI41+BI42</f>
        <v>5</v>
      </c>
      <c r="BJ40" s="1341"/>
      <c r="BK40" s="23"/>
      <c r="BL40" s="197"/>
      <c r="BM40" s="197"/>
    </row>
    <row r="41" spans="1:65" s="21" customFormat="1" ht="78.75" customHeight="1">
      <c r="A41" s="1185" t="s">
        <v>206</v>
      </c>
      <c r="B41" s="1186"/>
      <c r="C41" s="1342" t="s">
        <v>205</v>
      </c>
      <c r="D41" s="1343"/>
      <c r="E41" s="1343"/>
      <c r="F41" s="1343"/>
      <c r="G41" s="1343"/>
      <c r="H41" s="1343"/>
      <c r="I41" s="1343"/>
      <c r="J41" s="1343"/>
      <c r="K41" s="1343"/>
      <c r="L41" s="1343"/>
      <c r="M41" s="1343"/>
      <c r="N41" s="1343"/>
      <c r="O41" s="1343"/>
      <c r="P41" s="1343"/>
      <c r="Q41" s="1343"/>
      <c r="R41" s="1343"/>
      <c r="S41" s="1343"/>
      <c r="T41" s="1344"/>
      <c r="U41" s="790">
        <v>3</v>
      </c>
      <c r="V41" s="791"/>
      <c r="W41" s="794"/>
      <c r="X41" s="795"/>
      <c r="Y41" s="182">
        <f>AG41+AA41</f>
        <v>190</v>
      </c>
      <c r="Z41" s="1187"/>
      <c r="AA41" s="184">
        <f>AM41+AS41+AY41+BE41</f>
        <v>16</v>
      </c>
      <c r="AB41" s="180"/>
      <c r="AC41" s="180"/>
      <c r="AD41" s="180"/>
      <c r="AE41" s="180"/>
      <c r="AF41" s="185"/>
      <c r="AG41" s="246">
        <f>AO41+AU41+BA41+BG41</f>
        <v>174</v>
      </c>
      <c r="AH41" s="247"/>
      <c r="AI41" s="247"/>
      <c r="AJ41" s="247"/>
      <c r="AK41" s="247"/>
      <c r="AL41" s="686"/>
      <c r="AM41" s="184"/>
      <c r="AN41" s="185"/>
      <c r="AO41" s="246"/>
      <c r="AP41" s="248"/>
      <c r="AQ41" s="717"/>
      <c r="AR41" s="718"/>
      <c r="AS41" s="184"/>
      <c r="AT41" s="185"/>
      <c r="AU41" s="246"/>
      <c r="AV41" s="248"/>
      <c r="AW41" s="717"/>
      <c r="AX41" s="718"/>
      <c r="AY41" s="184">
        <v>10</v>
      </c>
      <c r="AZ41" s="185"/>
      <c r="BA41" s="246">
        <v>80</v>
      </c>
      <c r="BB41" s="248"/>
      <c r="BC41" s="717"/>
      <c r="BD41" s="718"/>
      <c r="BE41" s="184">
        <v>6</v>
      </c>
      <c r="BF41" s="185"/>
      <c r="BG41" s="246">
        <v>94</v>
      </c>
      <c r="BH41" s="248"/>
      <c r="BI41" s="717">
        <v>5</v>
      </c>
      <c r="BJ41" s="718"/>
      <c r="BK41" s="23"/>
      <c r="BL41" s="197"/>
      <c r="BM41" s="197"/>
    </row>
    <row r="42" spans="1:65" s="21" customFormat="1" ht="81" customHeight="1">
      <c r="A42" s="743" t="s">
        <v>204</v>
      </c>
      <c r="B42" s="1335"/>
      <c r="C42" s="1336" t="s">
        <v>203</v>
      </c>
      <c r="D42" s="1169"/>
      <c r="E42" s="1169"/>
      <c r="F42" s="1169"/>
      <c r="G42" s="1169"/>
      <c r="H42" s="1169"/>
      <c r="I42" s="1169"/>
      <c r="J42" s="1169"/>
      <c r="K42" s="1169"/>
      <c r="L42" s="1169"/>
      <c r="M42" s="1169"/>
      <c r="N42" s="1169"/>
      <c r="O42" s="1169"/>
      <c r="P42" s="1169"/>
      <c r="Q42" s="1169"/>
      <c r="R42" s="1169"/>
      <c r="S42" s="1169"/>
      <c r="T42" s="1337"/>
      <c r="U42" s="748"/>
      <c r="V42" s="749"/>
      <c r="W42" s="178">
        <v>1</v>
      </c>
      <c r="X42" s="179"/>
      <c r="Y42" s="222">
        <f>AG42+AA42</f>
        <v>72</v>
      </c>
      <c r="Z42" s="232"/>
      <c r="AA42" s="233">
        <f>AM42+AS42+AY42+BE42</f>
        <v>6</v>
      </c>
      <c r="AB42" s="1240"/>
      <c r="AC42" s="1240"/>
      <c r="AD42" s="1240"/>
      <c r="AE42" s="1240"/>
      <c r="AF42" s="234"/>
      <c r="AG42" s="224">
        <f>AO42+AU42+BA42+BG42</f>
        <v>66</v>
      </c>
      <c r="AH42" s="225"/>
      <c r="AI42" s="225"/>
      <c r="AJ42" s="225"/>
      <c r="AK42" s="225"/>
      <c r="AL42" s="1250"/>
      <c r="AM42" s="233">
        <v>4</v>
      </c>
      <c r="AN42" s="234"/>
      <c r="AO42" s="224">
        <v>4</v>
      </c>
      <c r="AP42" s="226"/>
      <c r="AQ42" s="220"/>
      <c r="AR42" s="221"/>
      <c r="AS42" s="233">
        <v>2</v>
      </c>
      <c r="AT42" s="234"/>
      <c r="AU42" s="224">
        <v>62</v>
      </c>
      <c r="AV42" s="226"/>
      <c r="AW42" s="220">
        <v>2</v>
      </c>
      <c r="AX42" s="221"/>
      <c r="AY42" s="233"/>
      <c r="AZ42" s="234"/>
      <c r="BA42" s="224"/>
      <c r="BB42" s="226"/>
      <c r="BC42" s="220"/>
      <c r="BD42" s="221"/>
      <c r="BE42" s="233"/>
      <c r="BF42" s="234"/>
      <c r="BG42" s="224"/>
      <c r="BH42" s="226"/>
      <c r="BI42" s="220"/>
      <c r="BJ42" s="221"/>
      <c r="BK42" s="23"/>
      <c r="BL42" s="71"/>
      <c r="BM42" s="71"/>
    </row>
    <row r="43" spans="1:65" s="21" customFormat="1" ht="18" customHeight="1">
      <c r="A43" s="1286" t="s">
        <v>83</v>
      </c>
      <c r="B43" s="1273"/>
      <c r="C43" s="1287" t="s">
        <v>202</v>
      </c>
      <c r="D43" s="1288"/>
      <c r="E43" s="1288"/>
      <c r="F43" s="1288"/>
      <c r="G43" s="1288"/>
      <c r="H43" s="1288"/>
      <c r="I43" s="1288"/>
      <c r="J43" s="1288"/>
      <c r="K43" s="1288"/>
      <c r="L43" s="1288"/>
      <c r="M43" s="1288"/>
      <c r="N43" s="1288"/>
      <c r="O43" s="1288"/>
      <c r="P43" s="1288"/>
      <c r="Q43" s="1288"/>
      <c r="R43" s="1288"/>
      <c r="S43" s="1288"/>
      <c r="T43" s="1289"/>
      <c r="U43" s="156"/>
      <c r="V43" s="157"/>
      <c r="W43" s="1266"/>
      <c r="X43" s="1267"/>
      <c r="Y43" s="1280">
        <f>AA43+AG43</f>
        <v>262</v>
      </c>
      <c r="Z43" s="1268"/>
      <c r="AA43" s="1281">
        <f>AA44+AA45</f>
        <v>22</v>
      </c>
      <c r="AB43" s="1269"/>
      <c r="AC43" s="1269"/>
      <c r="AD43" s="1269"/>
      <c r="AE43" s="1269"/>
      <c r="AF43" s="1270"/>
      <c r="AG43" s="1282">
        <f>AG44+AG45</f>
        <v>240</v>
      </c>
      <c r="AH43" s="1283"/>
      <c r="AI43" s="1283"/>
      <c r="AJ43" s="1283"/>
      <c r="AK43" s="1283"/>
      <c r="AL43" s="1284"/>
      <c r="AM43" s="1331">
        <f>AM44+AM45</f>
        <v>4</v>
      </c>
      <c r="AN43" s="1332"/>
      <c r="AO43" s="1333">
        <f>AO44+AO45</f>
        <v>4</v>
      </c>
      <c r="AP43" s="1334"/>
      <c r="AQ43" s="1328">
        <f>AQ44+AQ45</f>
        <v>0</v>
      </c>
      <c r="AR43" s="1330"/>
      <c r="AS43" s="1331">
        <f>AS44+AS45</f>
        <v>8</v>
      </c>
      <c r="AT43" s="1332"/>
      <c r="AU43" s="1333">
        <f>AU44+AU45</f>
        <v>100</v>
      </c>
      <c r="AV43" s="1334"/>
      <c r="AW43" s="1328">
        <f>AW44+AW45</f>
        <v>3</v>
      </c>
      <c r="AX43" s="1330"/>
      <c r="AY43" s="1331">
        <f>AY44+AY45</f>
        <v>6</v>
      </c>
      <c r="AZ43" s="1332"/>
      <c r="BA43" s="1333">
        <f>BA44+BA45</f>
        <v>60</v>
      </c>
      <c r="BB43" s="1334"/>
      <c r="BC43" s="1328">
        <f>BC44+BC45</f>
        <v>0</v>
      </c>
      <c r="BD43" s="1330"/>
      <c r="BE43" s="1331">
        <f>BE44+BE45</f>
        <v>4</v>
      </c>
      <c r="BF43" s="1332"/>
      <c r="BG43" s="1333">
        <f>BG44+BG45</f>
        <v>76</v>
      </c>
      <c r="BH43" s="1334"/>
      <c r="BI43" s="1328">
        <f>BI44+BI45</f>
        <v>4</v>
      </c>
      <c r="BJ43" s="1329"/>
      <c r="BK43" s="23"/>
      <c r="BL43" s="197"/>
      <c r="BM43" s="197"/>
    </row>
    <row r="44" spans="1:65" s="21" customFormat="1" ht="40.5" customHeight="1">
      <c r="A44" s="1260" t="s">
        <v>201</v>
      </c>
      <c r="B44" s="1261"/>
      <c r="C44" s="1262" t="s">
        <v>200</v>
      </c>
      <c r="D44" s="1263"/>
      <c r="E44" s="1263"/>
      <c r="F44" s="1263"/>
      <c r="G44" s="1263"/>
      <c r="H44" s="1263"/>
      <c r="I44" s="1263"/>
      <c r="J44" s="1263"/>
      <c r="K44" s="1263"/>
      <c r="L44" s="1263"/>
      <c r="M44" s="1263"/>
      <c r="N44" s="1263"/>
      <c r="O44" s="1263"/>
      <c r="P44" s="1263"/>
      <c r="Q44" s="1263"/>
      <c r="R44" s="1263"/>
      <c r="S44" s="1263"/>
      <c r="T44" s="1264"/>
      <c r="U44" s="156">
        <v>3</v>
      </c>
      <c r="V44" s="157"/>
      <c r="W44" s="158"/>
      <c r="X44" s="159"/>
      <c r="Y44" s="182">
        <f>AG44+AA44</f>
        <v>146</v>
      </c>
      <c r="Z44" s="1187"/>
      <c r="AA44" s="184">
        <f>AM44+AS44+AY44+BE44</f>
        <v>10</v>
      </c>
      <c r="AB44" s="180"/>
      <c r="AC44" s="180"/>
      <c r="AD44" s="180"/>
      <c r="AE44" s="180"/>
      <c r="AF44" s="185"/>
      <c r="AG44" s="246">
        <f>AO44+AU44+BA44+BG44</f>
        <v>136</v>
      </c>
      <c r="AH44" s="247"/>
      <c r="AI44" s="247"/>
      <c r="AJ44" s="247"/>
      <c r="AK44" s="247"/>
      <c r="AL44" s="582"/>
      <c r="AM44" s="184"/>
      <c r="AN44" s="185"/>
      <c r="AO44" s="246"/>
      <c r="AP44" s="248"/>
      <c r="AQ44" s="717"/>
      <c r="AR44" s="718"/>
      <c r="AS44" s="184"/>
      <c r="AT44" s="185"/>
      <c r="AU44" s="246"/>
      <c r="AV44" s="248"/>
      <c r="AW44" s="717"/>
      <c r="AX44" s="718"/>
      <c r="AY44" s="184">
        <v>6</v>
      </c>
      <c r="AZ44" s="185"/>
      <c r="BA44" s="246">
        <v>60</v>
      </c>
      <c r="BB44" s="248"/>
      <c r="BC44" s="717"/>
      <c r="BD44" s="718"/>
      <c r="BE44" s="184">
        <v>4</v>
      </c>
      <c r="BF44" s="185"/>
      <c r="BG44" s="246">
        <v>76</v>
      </c>
      <c r="BH44" s="248"/>
      <c r="BI44" s="717">
        <v>4</v>
      </c>
      <c r="BJ44" s="718"/>
      <c r="BK44" s="23"/>
      <c r="BL44" s="197"/>
      <c r="BM44" s="197"/>
    </row>
    <row r="45" spans="1:65" s="21" customFormat="1" ht="40.5" customHeight="1">
      <c r="A45" s="151" t="s">
        <v>199</v>
      </c>
      <c r="B45" s="1245"/>
      <c r="C45" s="540" t="s">
        <v>198</v>
      </c>
      <c r="D45" s="541"/>
      <c r="E45" s="541"/>
      <c r="F45" s="541"/>
      <c r="G45" s="541"/>
      <c r="H45" s="541"/>
      <c r="I45" s="541"/>
      <c r="J45" s="541"/>
      <c r="K45" s="541"/>
      <c r="L45" s="541"/>
      <c r="M45" s="541"/>
      <c r="N45" s="541"/>
      <c r="O45" s="541"/>
      <c r="P45" s="541"/>
      <c r="Q45" s="541"/>
      <c r="R45" s="541"/>
      <c r="S45" s="541"/>
      <c r="T45" s="1246"/>
      <c r="U45" s="174"/>
      <c r="V45" s="175"/>
      <c r="W45" s="176">
        <v>1</v>
      </c>
      <c r="X45" s="177"/>
      <c r="Y45" s="222">
        <f>AG45+AA45</f>
        <v>116</v>
      </c>
      <c r="Z45" s="232"/>
      <c r="AA45" s="233">
        <f>AM45+AS45+AY45+BE45</f>
        <v>12</v>
      </c>
      <c r="AB45" s="1240"/>
      <c r="AC45" s="1240"/>
      <c r="AD45" s="1240"/>
      <c r="AE45" s="1240"/>
      <c r="AF45" s="234"/>
      <c r="AG45" s="224">
        <f>AO45+AU45+BA45+BG45</f>
        <v>104</v>
      </c>
      <c r="AH45" s="225"/>
      <c r="AI45" s="225"/>
      <c r="AJ45" s="225"/>
      <c r="AK45" s="225"/>
      <c r="AL45" s="1250"/>
      <c r="AM45" s="233">
        <v>4</v>
      </c>
      <c r="AN45" s="234"/>
      <c r="AO45" s="224">
        <v>4</v>
      </c>
      <c r="AP45" s="226"/>
      <c r="AQ45" s="220"/>
      <c r="AR45" s="221"/>
      <c r="AS45" s="233">
        <v>8</v>
      </c>
      <c r="AT45" s="234"/>
      <c r="AU45" s="224">
        <v>100</v>
      </c>
      <c r="AV45" s="226"/>
      <c r="AW45" s="220">
        <v>3</v>
      </c>
      <c r="AX45" s="221"/>
      <c r="AY45" s="233"/>
      <c r="AZ45" s="234"/>
      <c r="BA45" s="224"/>
      <c r="BB45" s="226"/>
      <c r="BC45" s="220"/>
      <c r="BD45" s="221"/>
      <c r="BE45" s="233"/>
      <c r="BF45" s="234"/>
      <c r="BG45" s="224"/>
      <c r="BH45" s="226"/>
      <c r="BI45" s="220"/>
      <c r="BJ45" s="221"/>
      <c r="BK45" s="23"/>
      <c r="BL45" s="71"/>
      <c r="BM45" s="71"/>
    </row>
    <row r="46" spans="1:65" s="21" customFormat="1" ht="18.75" customHeight="1">
      <c r="A46" s="1275" t="s">
        <v>85</v>
      </c>
      <c r="B46" s="1276"/>
      <c r="C46" s="1277" t="s">
        <v>197</v>
      </c>
      <c r="D46" s="1278"/>
      <c r="E46" s="1278"/>
      <c r="F46" s="1278"/>
      <c r="G46" s="1278"/>
      <c r="H46" s="1278"/>
      <c r="I46" s="1278"/>
      <c r="J46" s="1278"/>
      <c r="K46" s="1278"/>
      <c r="L46" s="1278"/>
      <c r="M46" s="1278"/>
      <c r="N46" s="1278"/>
      <c r="O46" s="1278"/>
      <c r="P46" s="1278"/>
      <c r="Q46" s="1278"/>
      <c r="R46" s="1278"/>
      <c r="S46" s="1278"/>
      <c r="T46" s="1279"/>
      <c r="U46" s="156"/>
      <c r="V46" s="157"/>
      <c r="W46" s="1266"/>
      <c r="X46" s="1267"/>
      <c r="Y46" s="1280">
        <f>AA46+AG46</f>
        <v>262</v>
      </c>
      <c r="Z46" s="1268"/>
      <c r="AA46" s="1281">
        <f>AA47+AA48</f>
        <v>22</v>
      </c>
      <c r="AB46" s="1269"/>
      <c r="AC46" s="1269"/>
      <c r="AD46" s="1269"/>
      <c r="AE46" s="1269"/>
      <c r="AF46" s="1270"/>
      <c r="AG46" s="1282">
        <f>AG47+AG48</f>
        <v>240</v>
      </c>
      <c r="AH46" s="1283"/>
      <c r="AI46" s="1283"/>
      <c r="AJ46" s="1283"/>
      <c r="AK46" s="1283"/>
      <c r="AL46" s="1284"/>
      <c r="AM46" s="1331">
        <f>AM47+AM48</f>
        <v>4</v>
      </c>
      <c r="AN46" s="1332"/>
      <c r="AO46" s="1333">
        <f>AO47+AO48</f>
        <v>4</v>
      </c>
      <c r="AP46" s="1334"/>
      <c r="AQ46" s="1328">
        <f>AQ47+AQ48</f>
        <v>0</v>
      </c>
      <c r="AR46" s="1330"/>
      <c r="AS46" s="1331">
        <f>AS47+AS48</f>
        <v>4</v>
      </c>
      <c r="AT46" s="1332"/>
      <c r="AU46" s="1333">
        <f>AU47+AU48</f>
        <v>78</v>
      </c>
      <c r="AV46" s="1334"/>
      <c r="AW46" s="1328">
        <f>AW47+AW48</f>
        <v>2.5</v>
      </c>
      <c r="AX46" s="1330"/>
      <c r="AY46" s="1331">
        <f>AY47+AY48</f>
        <v>10</v>
      </c>
      <c r="AZ46" s="1332"/>
      <c r="BA46" s="1333">
        <f>BA47+BA48</f>
        <v>70</v>
      </c>
      <c r="BB46" s="1334"/>
      <c r="BC46" s="1328">
        <f>BC47+BC48</f>
        <v>0</v>
      </c>
      <c r="BD46" s="1330"/>
      <c r="BE46" s="1331">
        <f>BE47+BE48</f>
        <v>4</v>
      </c>
      <c r="BF46" s="1332"/>
      <c r="BG46" s="1333">
        <f>BG47+BG48</f>
        <v>88</v>
      </c>
      <c r="BH46" s="1334"/>
      <c r="BI46" s="1328">
        <f>BI47+BI48</f>
        <v>4.5</v>
      </c>
      <c r="BJ46" s="1329"/>
      <c r="BK46" s="23"/>
      <c r="BL46" s="197"/>
      <c r="BM46" s="197"/>
    </row>
    <row r="47" spans="1:65" s="21" customFormat="1" ht="42" customHeight="1">
      <c r="A47" s="1260" t="s">
        <v>196</v>
      </c>
      <c r="B47" s="1261"/>
      <c r="C47" s="1262" t="s">
        <v>195</v>
      </c>
      <c r="D47" s="1263"/>
      <c r="E47" s="1263"/>
      <c r="F47" s="1263"/>
      <c r="G47" s="1263"/>
      <c r="H47" s="1263"/>
      <c r="I47" s="1263"/>
      <c r="J47" s="1263"/>
      <c r="K47" s="1263"/>
      <c r="L47" s="1263"/>
      <c r="M47" s="1263"/>
      <c r="N47" s="1263"/>
      <c r="O47" s="1263"/>
      <c r="P47" s="1263"/>
      <c r="Q47" s="1263"/>
      <c r="R47" s="1263"/>
      <c r="S47" s="1263"/>
      <c r="T47" s="1264"/>
      <c r="U47" s="156">
        <v>3</v>
      </c>
      <c r="V47" s="157"/>
      <c r="W47" s="158"/>
      <c r="X47" s="159"/>
      <c r="Y47" s="182">
        <f>AG47+AA47</f>
        <v>172</v>
      </c>
      <c r="Z47" s="1187"/>
      <c r="AA47" s="184">
        <f>AM47+AS47+AY47+BE47</f>
        <v>14</v>
      </c>
      <c r="AB47" s="180"/>
      <c r="AC47" s="180"/>
      <c r="AD47" s="180"/>
      <c r="AE47" s="180"/>
      <c r="AF47" s="185"/>
      <c r="AG47" s="246">
        <f>AO47+AU47+BA47+BG47</f>
        <v>158</v>
      </c>
      <c r="AH47" s="247"/>
      <c r="AI47" s="247"/>
      <c r="AJ47" s="247"/>
      <c r="AK47" s="247"/>
      <c r="AL47" s="582"/>
      <c r="AM47" s="184"/>
      <c r="AN47" s="185"/>
      <c r="AO47" s="246"/>
      <c r="AP47" s="248"/>
      <c r="AQ47" s="717"/>
      <c r="AR47" s="718"/>
      <c r="AS47" s="184"/>
      <c r="AT47" s="185"/>
      <c r="AU47" s="246"/>
      <c r="AV47" s="248"/>
      <c r="AW47" s="717"/>
      <c r="AX47" s="718"/>
      <c r="AY47" s="184">
        <v>10</v>
      </c>
      <c r="AZ47" s="185"/>
      <c r="BA47" s="246">
        <v>70</v>
      </c>
      <c r="BB47" s="248"/>
      <c r="BC47" s="717"/>
      <c r="BD47" s="718"/>
      <c r="BE47" s="184">
        <v>4</v>
      </c>
      <c r="BF47" s="185"/>
      <c r="BG47" s="246">
        <v>88</v>
      </c>
      <c r="BH47" s="248"/>
      <c r="BI47" s="717">
        <v>4.5</v>
      </c>
      <c r="BJ47" s="718"/>
      <c r="BK47" s="23"/>
      <c r="BL47" s="197"/>
      <c r="BM47" s="197"/>
    </row>
    <row r="48" spans="1:65" s="21" customFormat="1" ht="60.75" customHeight="1">
      <c r="A48" s="151" t="s">
        <v>194</v>
      </c>
      <c r="B48" s="1245"/>
      <c r="C48" s="540" t="s">
        <v>193</v>
      </c>
      <c r="D48" s="541"/>
      <c r="E48" s="541"/>
      <c r="F48" s="541"/>
      <c r="G48" s="541"/>
      <c r="H48" s="541"/>
      <c r="I48" s="541"/>
      <c r="J48" s="541"/>
      <c r="K48" s="541"/>
      <c r="L48" s="541"/>
      <c r="M48" s="541"/>
      <c r="N48" s="541"/>
      <c r="O48" s="541"/>
      <c r="P48" s="541"/>
      <c r="Q48" s="541"/>
      <c r="R48" s="541"/>
      <c r="S48" s="541"/>
      <c r="T48" s="1246"/>
      <c r="U48" s="174"/>
      <c r="V48" s="175"/>
      <c r="W48" s="176">
        <v>1</v>
      </c>
      <c r="X48" s="177"/>
      <c r="Y48" s="222">
        <f>AG48+AA48</f>
        <v>90</v>
      </c>
      <c r="Z48" s="232"/>
      <c r="AA48" s="233">
        <f>AM48+AS48+AY48+BE48</f>
        <v>8</v>
      </c>
      <c r="AB48" s="1240"/>
      <c r="AC48" s="1240"/>
      <c r="AD48" s="1240"/>
      <c r="AE48" s="1240"/>
      <c r="AF48" s="234"/>
      <c r="AG48" s="224">
        <f>AO48+AU48+BA48+BG48</f>
        <v>82</v>
      </c>
      <c r="AH48" s="225"/>
      <c r="AI48" s="225"/>
      <c r="AJ48" s="225"/>
      <c r="AK48" s="225"/>
      <c r="AL48" s="1250"/>
      <c r="AM48" s="233">
        <v>4</v>
      </c>
      <c r="AN48" s="234"/>
      <c r="AO48" s="224">
        <v>4</v>
      </c>
      <c r="AP48" s="226"/>
      <c r="AQ48" s="220"/>
      <c r="AR48" s="221"/>
      <c r="AS48" s="233">
        <v>4</v>
      </c>
      <c r="AT48" s="234"/>
      <c r="AU48" s="224">
        <v>78</v>
      </c>
      <c r="AV48" s="226"/>
      <c r="AW48" s="220">
        <v>2.5</v>
      </c>
      <c r="AX48" s="221"/>
      <c r="AY48" s="233"/>
      <c r="AZ48" s="234"/>
      <c r="BA48" s="224"/>
      <c r="BB48" s="226"/>
      <c r="BC48" s="220"/>
      <c r="BD48" s="221"/>
      <c r="BE48" s="233"/>
      <c r="BF48" s="234"/>
      <c r="BG48" s="224"/>
      <c r="BH48" s="226"/>
      <c r="BI48" s="220"/>
      <c r="BJ48" s="221"/>
      <c r="BK48" s="23"/>
      <c r="BL48" s="71"/>
      <c r="BM48" s="71"/>
    </row>
    <row r="49" spans="1:65" s="21" customFormat="1" ht="18" customHeight="1">
      <c r="A49" s="1275" t="s">
        <v>87</v>
      </c>
      <c r="B49" s="1276"/>
      <c r="C49" s="1277" t="s">
        <v>192</v>
      </c>
      <c r="D49" s="1278"/>
      <c r="E49" s="1278"/>
      <c r="F49" s="1278"/>
      <c r="G49" s="1278"/>
      <c r="H49" s="1278"/>
      <c r="I49" s="1278"/>
      <c r="J49" s="1278"/>
      <c r="K49" s="1278"/>
      <c r="L49" s="1278"/>
      <c r="M49" s="1278"/>
      <c r="N49" s="1278"/>
      <c r="O49" s="1278"/>
      <c r="P49" s="1278"/>
      <c r="Q49" s="1278"/>
      <c r="R49" s="1278"/>
      <c r="S49" s="1278"/>
      <c r="T49" s="1279"/>
      <c r="U49" s="156"/>
      <c r="V49" s="157"/>
      <c r="W49" s="1266"/>
      <c r="X49" s="1267"/>
      <c r="Y49" s="1280">
        <f>AA49+AG49</f>
        <v>262</v>
      </c>
      <c r="Z49" s="1268"/>
      <c r="AA49" s="1281">
        <f>AA50+AA51</f>
        <v>22</v>
      </c>
      <c r="AB49" s="1269"/>
      <c r="AC49" s="1269"/>
      <c r="AD49" s="1269"/>
      <c r="AE49" s="1269"/>
      <c r="AF49" s="1270"/>
      <c r="AG49" s="1282">
        <f>AG50+AG51</f>
        <v>240</v>
      </c>
      <c r="AH49" s="1283"/>
      <c r="AI49" s="1283"/>
      <c r="AJ49" s="1283"/>
      <c r="AK49" s="1283"/>
      <c r="AL49" s="1284"/>
      <c r="AM49" s="1331">
        <f>AM50+AM51</f>
        <v>4</v>
      </c>
      <c r="AN49" s="1332"/>
      <c r="AO49" s="1333">
        <f>AO50+AO51</f>
        <v>4</v>
      </c>
      <c r="AP49" s="1334"/>
      <c r="AQ49" s="1328">
        <f>AQ50+AQ51</f>
        <v>0</v>
      </c>
      <c r="AR49" s="1330"/>
      <c r="AS49" s="1331">
        <f>AS50+AS51</f>
        <v>4</v>
      </c>
      <c r="AT49" s="1332"/>
      <c r="AU49" s="1333">
        <f>AU50+AU51</f>
        <v>78</v>
      </c>
      <c r="AV49" s="1334"/>
      <c r="AW49" s="1328">
        <f>AW50+AW51</f>
        <v>2.5</v>
      </c>
      <c r="AX49" s="1330"/>
      <c r="AY49" s="1331">
        <f>AY50+AY51</f>
        <v>10</v>
      </c>
      <c r="AZ49" s="1332"/>
      <c r="BA49" s="1333">
        <f>BA50+BA51</f>
        <v>70</v>
      </c>
      <c r="BB49" s="1334"/>
      <c r="BC49" s="1328">
        <f>BC50+BC51</f>
        <v>0</v>
      </c>
      <c r="BD49" s="1330"/>
      <c r="BE49" s="1331">
        <f>BE50+BE51</f>
        <v>4</v>
      </c>
      <c r="BF49" s="1332"/>
      <c r="BG49" s="1333">
        <f>BG50+BG51</f>
        <v>88</v>
      </c>
      <c r="BH49" s="1334"/>
      <c r="BI49" s="1328">
        <f>BI50+BI51</f>
        <v>4.5</v>
      </c>
      <c r="BJ49" s="1329"/>
      <c r="BK49" s="23"/>
      <c r="BL49" s="197"/>
      <c r="BM49" s="197"/>
    </row>
    <row r="50" spans="1:65" s="21" customFormat="1" ht="21">
      <c r="A50" s="1260" t="s">
        <v>191</v>
      </c>
      <c r="B50" s="1261"/>
      <c r="C50" s="1262" t="s">
        <v>190</v>
      </c>
      <c r="D50" s="1263"/>
      <c r="E50" s="1263"/>
      <c r="F50" s="1263"/>
      <c r="G50" s="1263"/>
      <c r="H50" s="1263"/>
      <c r="I50" s="1263"/>
      <c r="J50" s="1263"/>
      <c r="K50" s="1263"/>
      <c r="L50" s="1263"/>
      <c r="M50" s="1263"/>
      <c r="N50" s="1263"/>
      <c r="O50" s="1263"/>
      <c r="P50" s="1263"/>
      <c r="Q50" s="1263"/>
      <c r="R50" s="1263"/>
      <c r="S50" s="1263"/>
      <c r="T50" s="1264"/>
      <c r="U50" s="174"/>
      <c r="V50" s="175"/>
      <c r="W50" s="176">
        <v>1</v>
      </c>
      <c r="X50" s="177"/>
      <c r="Y50" s="222">
        <f>AG50+AA50</f>
        <v>90</v>
      </c>
      <c r="Z50" s="232"/>
      <c r="AA50" s="233">
        <f>AM50+AS50+AY50+BE50</f>
        <v>8</v>
      </c>
      <c r="AB50" s="1240"/>
      <c r="AC50" s="1240"/>
      <c r="AD50" s="1240"/>
      <c r="AE50" s="1240"/>
      <c r="AF50" s="234"/>
      <c r="AG50" s="224">
        <f>AO50+AU50+BA50+BG50</f>
        <v>82</v>
      </c>
      <c r="AH50" s="225"/>
      <c r="AI50" s="225"/>
      <c r="AJ50" s="225"/>
      <c r="AK50" s="225"/>
      <c r="AL50" s="1250"/>
      <c r="AM50" s="233">
        <v>4</v>
      </c>
      <c r="AN50" s="234"/>
      <c r="AO50" s="224">
        <v>4</v>
      </c>
      <c r="AP50" s="226"/>
      <c r="AQ50" s="220"/>
      <c r="AR50" s="221"/>
      <c r="AS50" s="233">
        <v>4</v>
      </c>
      <c r="AT50" s="234"/>
      <c r="AU50" s="224">
        <v>78</v>
      </c>
      <c r="AV50" s="226"/>
      <c r="AW50" s="220">
        <v>2.5</v>
      </c>
      <c r="AX50" s="221"/>
      <c r="AY50" s="233"/>
      <c r="AZ50" s="234"/>
      <c r="BA50" s="224"/>
      <c r="BB50" s="226"/>
      <c r="BC50" s="220"/>
      <c r="BD50" s="221"/>
      <c r="BE50" s="233"/>
      <c r="BF50" s="234"/>
      <c r="BG50" s="224"/>
      <c r="BH50" s="226"/>
      <c r="BI50" s="220"/>
      <c r="BJ50" s="221"/>
      <c r="BK50" s="23"/>
      <c r="BL50" s="197"/>
      <c r="BM50" s="197"/>
    </row>
    <row r="51" spans="1:65" s="21" customFormat="1" ht="40.5" customHeight="1" thickBot="1">
      <c r="A51" s="151" t="s">
        <v>189</v>
      </c>
      <c r="B51" s="1245"/>
      <c r="C51" s="540" t="s">
        <v>188</v>
      </c>
      <c r="D51" s="541"/>
      <c r="E51" s="541"/>
      <c r="F51" s="541"/>
      <c r="G51" s="541"/>
      <c r="H51" s="541"/>
      <c r="I51" s="541"/>
      <c r="J51" s="541"/>
      <c r="K51" s="541"/>
      <c r="L51" s="541"/>
      <c r="M51" s="541"/>
      <c r="N51" s="541"/>
      <c r="O51" s="541"/>
      <c r="P51" s="541"/>
      <c r="Q51" s="541"/>
      <c r="R51" s="541"/>
      <c r="S51" s="541"/>
      <c r="T51" s="1246"/>
      <c r="U51" s="156">
        <v>3</v>
      </c>
      <c r="V51" s="157"/>
      <c r="W51" s="158"/>
      <c r="X51" s="159"/>
      <c r="Y51" s="182">
        <f>AG51+AA51</f>
        <v>172</v>
      </c>
      <c r="Z51" s="1187"/>
      <c r="AA51" s="184">
        <f>AM51+AS51+AY51+BE51</f>
        <v>14</v>
      </c>
      <c r="AB51" s="180"/>
      <c r="AC51" s="180"/>
      <c r="AD51" s="180"/>
      <c r="AE51" s="180"/>
      <c r="AF51" s="185"/>
      <c r="AG51" s="246">
        <f>AO51+AU51+BA51+BG51</f>
        <v>158</v>
      </c>
      <c r="AH51" s="247"/>
      <c r="AI51" s="247"/>
      <c r="AJ51" s="247"/>
      <c r="AK51" s="247"/>
      <c r="AL51" s="582"/>
      <c r="AM51" s="184"/>
      <c r="AN51" s="185"/>
      <c r="AO51" s="246"/>
      <c r="AP51" s="248"/>
      <c r="AQ51" s="717"/>
      <c r="AR51" s="718"/>
      <c r="AS51" s="184"/>
      <c r="AT51" s="185"/>
      <c r="AU51" s="246"/>
      <c r="AV51" s="248"/>
      <c r="AW51" s="717"/>
      <c r="AX51" s="718"/>
      <c r="AY51" s="184">
        <v>10</v>
      </c>
      <c r="AZ51" s="185"/>
      <c r="BA51" s="246">
        <v>70</v>
      </c>
      <c r="BB51" s="248"/>
      <c r="BC51" s="717"/>
      <c r="BD51" s="718"/>
      <c r="BE51" s="184">
        <v>4</v>
      </c>
      <c r="BF51" s="185"/>
      <c r="BG51" s="246">
        <v>88</v>
      </c>
      <c r="BH51" s="248"/>
      <c r="BI51" s="717">
        <v>4.5</v>
      </c>
      <c r="BJ51" s="718"/>
      <c r="BK51" s="23"/>
      <c r="BL51" s="71"/>
      <c r="BM51" s="71"/>
    </row>
    <row r="52" spans="1:65" s="21" customFormat="1" ht="21.75" customHeight="1" thickBot="1">
      <c r="A52" s="923" t="s">
        <v>98</v>
      </c>
      <c r="B52" s="1327"/>
      <c r="C52" s="100" t="s">
        <v>140</v>
      </c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502"/>
      <c r="V52" s="504"/>
      <c r="W52" s="120"/>
      <c r="X52" s="121"/>
      <c r="Y52" s="107">
        <f>AG52</f>
        <v>704</v>
      </c>
      <c r="Z52" s="123"/>
      <c r="AA52" s="107"/>
      <c r="AB52" s="96"/>
      <c r="AC52" s="96"/>
      <c r="AD52" s="96"/>
      <c r="AE52" s="96"/>
      <c r="AF52" s="117"/>
      <c r="AG52" s="274">
        <f>AO52+AU52+BA52+BG52</f>
        <v>704</v>
      </c>
      <c r="AH52" s="275"/>
      <c r="AI52" s="275"/>
      <c r="AJ52" s="275"/>
      <c r="AK52" s="275"/>
      <c r="AL52" s="493"/>
      <c r="AM52" s="107"/>
      <c r="AN52" s="117"/>
      <c r="AO52" s="274">
        <v>60</v>
      </c>
      <c r="AP52" s="276"/>
      <c r="AQ52" s="826"/>
      <c r="AR52" s="827"/>
      <c r="AS52" s="107"/>
      <c r="AT52" s="117"/>
      <c r="AU52" s="274">
        <v>180</v>
      </c>
      <c r="AV52" s="276"/>
      <c r="AW52" s="826"/>
      <c r="AX52" s="827"/>
      <c r="AY52" s="107"/>
      <c r="AZ52" s="117"/>
      <c r="BA52" s="274">
        <v>206</v>
      </c>
      <c r="BB52" s="276"/>
      <c r="BC52" s="826"/>
      <c r="BD52" s="827"/>
      <c r="BE52" s="107"/>
      <c r="BF52" s="117"/>
      <c r="BG52" s="274">
        <v>258</v>
      </c>
      <c r="BH52" s="276"/>
      <c r="BI52" s="826">
        <v>18.5</v>
      </c>
      <c r="BJ52" s="827"/>
      <c r="BK52" s="50"/>
      <c r="BL52" s="112"/>
      <c r="BM52" s="112"/>
    </row>
    <row r="53" spans="1:65" s="21" customFormat="1" ht="21" customHeight="1" thickBot="1">
      <c r="A53" s="916" t="s">
        <v>101</v>
      </c>
      <c r="B53" s="1180"/>
      <c r="C53" s="100" t="s">
        <v>26</v>
      </c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502"/>
      <c r="V53" s="504">
        <v>3</v>
      </c>
      <c r="W53" s="120"/>
      <c r="X53" s="121"/>
      <c r="Y53" s="107">
        <f>AK53</f>
        <v>108</v>
      </c>
      <c r="Z53" s="123"/>
      <c r="AA53" s="107"/>
      <c r="AB53" s="96"/>
      <c r="AC53" s="96"/>
      <c r="AD53" s="96"/>
      <c r="AE53" s="96"/>
      <c r="AF53" s="117"/>
      <c r="AG53" s="274">
        <f>BG53</f>
        <v>108</v>
      </c>
      <c r="AH53" s="275"/>
      <c r="AI53" s="275"/>
      <c r="AJ53" s="275"/>
      <c r="AK53" s="275">
        <f>BG53</f>
        <v>108</v>
      </c>
      <c r="AL53" s="493"/>
      <c r="AM53" s="1172"/>
      <c r="AN53" s="1173"/>
      <c r="AO53" s="1174"/>
      <c r="AP53" s="1175"/>
      <c r="AQ53" s="1174"/>
      <c r="AR53" s="1176"/>
      <c r="AS53" s="1172"/>
      <c r="AT53" s="1173"/>
      <c r="AU53" s="1174"/>
      <c r="AV53" s="1175"/>
      <c r="AW53" s="1174"/>
      <c r="AX53" s="1176"/>
      <c r="AY53" s="1172"/>
      <c r="AZ53" s="1173"/>
      <c r="BA53" s="1174"/>
      <c r="BB53" s="1175"/>
      <c r="BC53" s="1174"/>
      <c r="BD53" s="1176">
        <v>3</v>
      </c>
      <c r="BE53" s="1172"/>
      <c r="BF53" s="1173"/>
      <c r="BG53" s="1177">
        <v>108</v>
      </c>
      <c r="BH53" s="1178"/>
      <c r="BI53" s="1179">
        <v>3</v>
      </c>
      <c r="BJ53" s="808"/>
      <c r="BK53" s="50"/>
      <c r="BL53" s="112"/>
      <c r="BM53" s="112"/>
    </row>
    <row r="54" spans="1:65" s="21" customFormat="1" ht="21" customHeight="1" thickBot="1">
      <c r="A54" s="916" t="s">
        <v>102</v>
      </c>
      <c r="B54" s="1180"/>
      <c r="C54" s="100" t="s">
        <v>41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2"/>
      <c r="U54" s="502"/>
      <c r="V54" s="504"/>
      <c r="W54" s="120"/>
      <c r="X54" s="121"/>
      <c r="Y54" s="107">
        <f>AK54</f>
        <v>270</v>
      </c>
      <c r="Z54" s="123"/>
      <c r="AA54" s="107"/>
      <c r="AB54" s="96"/>
      <c r="AC54" s="96"/>
      <c r="AD54" s="96"/>
      <c r="AE54" s="96"/>
      <c r="AF54" s="117"/>
      <c r="AG54" s="274">
        <f>BG54</f>
        <v>270</v>
      </c>
      <c r="AH54" s="275"/>
      <c r="AI54" s="275"/>
      <c r="AJ54" s="275"/>
      <c r="AK54" s="275">
        <f>BG54</f>
        <v>270</v>
      </c>
      <c r="AL54" s="493"/>
      <c r="AM54" s="1172"/>
      <c r="AN54" s="1173"/>
      <c r="AO54" s="1174"/>
      <c r="AP54" s="1175"/>
      <c r="AQ54" s="1174"/>
      <c r="AR54" s="1176"/>
      <c r="AS54" s="1172"/>
      <c r="AT54" s="1173"/>
      <c r="AU54" s="1174"/>
      <c r="AV54" s="1175"/>
      <c r="AW54" s="1174"/>
      <c r="AX54" s="1176"/>
      <c r="AY54" s="1172"/>
      <c r="AZ54" s="1173"/>
      <c r="BA54" s="1174"/>
      <c r="BB54" s="1175"/>
      <c r="BC54" s="1174"/>
      <c r="BD54" s="1176">
        <v>7.5</v>
      </c>
      <c r="BE54" s="1172"/>
      <c r="BF54" s="1173"/>
      <c r="BG54" s="1177">
        <v>270</v>
      </c>
      <c r="BH54" s="1178"/>
      <c r="BI54" s="1179">
        <v>7.5</v>
      </c>
      <c r="BJ54" s="808"/>
      <c r="BK54" s="50"/>
      <c r="BL54" s="112"/>
      <c r="BM54" s="112"/>
    </row>
    <row r="55" spans="1:65" s="16" customFormat="1" ht="4.5" customHeight="1" thickBo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2"/>
      <c r="Z55" s="52"/>
      <c r="AA55" s="52"/>
      <c r="AB55" s="52"/>
      <c r="AC55" s="52"/>
      <c r="AD55" s="52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4"/>
      <c r="BF55" s="54"/>
      <c r="BG55" s="54"/>
      <c r="BH55" s="54"/>
      <c r="BI55" s="54"/>
      <c r="BJ55" s="54"/>
      <c r="BK55" s="55"/>
      <c r="BL55" s="55"/>
      <c r="BM55" s="55"/>
    </row>
    <row r="56" spans="1:81" s="31" customFormat="1" ht="21" customHeight="1" thickBot="1">
      <c r="A56" s="907"/>
      <c r="B56" s="908"/>
      <c r="C56" s="100" t="s">
        <v>48</v>
      </c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502"/>
      <c r="V56" s="504"/>
      <c r="W56" s="503"/>
      <c r="X56" s="121"/>
      <c r="Y56" s="93">
        <f>Y29+Y34+Y52+Y53+Y54</f>
        <v>2268</v>
      </c>
      <c r="Z56" s="505"/>
      <c r="AA56" s="107">
        <f>SUM(AA29,AA34)</f>
        <v>124</v>
      </c>
      <c r="AB56" s="96"/>
      <c r="AC56" s="96"/>
      <c r="AD56" s="96"/>
      <c r="AE56" s="96"/>
      <c r="AF56" s="117"/>
      <c r="AG56" s="274">
        <f>SUM(AG29,AG34,AG52,AG53,AG54)</f>
        <v>2144</v>
      </c>
      <c r="AH56" s="275"/>
      <c r="AI56" s="275"/>
      <c r="AJ56" s="275"/>
      <c r="AK56" s="275"/>
      <c r="AL56" s="493"/>
      <c r="AM56" s="904">
        <f>AM29+AM34+AM52+AM53+AM54</f>
        <v>36</v>
      </c>
      <c r="AN56" s="95"/>
      <c r="AO56" s="94">
        <f>AO29+AO34+AO52+AO53+AO54</f>
        <v>72</v>
      </c>
      <c r="AP56" s="94"/>
      <c r="AQ56" s="905">
        <f>AQ29+AQ34+AQ52+AQ53+AQ54</f>
        <v>0</v>
      </c>
      <c r="AR56" s="906"/>
      <c r="AS56" s="904">
        <f>AS29+AS34+AS52+AS53+AS54</f>
        <v>56</v>
      </c>
      <c r="AT56" s="95"/>
      <c r="AU56" s="94">
        <f>AU29+AU34+AU52+AU53+AU54</f>
        <v>638</v>
      </c>
      <c r="AV56" s="94"/>
      <c r="AW56" s="905">
        <f>AW29+AW34+AW52+AW53+AW54</f>
        <v>7</v>
      </c>
      <c r="AX56" s="906"/>
      <c r="AY56" s="904">
        <f>AY29+AY34+AY52+AY53+AY54</f>
        <v>26</v>
      </c>
      <c r="AZ56" s="95"/>
      <c r="BA56" s="94">
        <f>BA29+BA34+BA52+BA53+BA54</f>
        <v>704</v>
      </c>
      <c r="BB56" s="94"/>
      <c r="BC56" s="905">
        <f>BC29+BC34+BC52+BC53+BC54</f>
        <v>19</v>
      </c>
      <c r="BD56" s="906"/>
      <c r="BE56" s="904">
        <f>BE29+BE34+BE52+BE53+BE54</f>
        <v>6</v>
      </c>
      <c r="BF56" s="95"/>
      <c r="BG56" s="94">
        <f>BG29+BG34+BG52+BG53+BG54</f>
        <v>730</v>
      </c>
      <c r="BH56" s="94"/>
      <c r="BI56" s="905">
        <f>BI29+BI34+BI52+BI53+BI54</f>
        <v>34</v>
      </c>
      <c r="BJ56" s="906"/>
      <c r="BK56" s="20"/>
      <c r="BL56" s="114"/>
      <c r="BM56" s="114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</row>
    <row r="57" spans="1:81" s="31" customFormat="1" ht="5.2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3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4"/>
      <c r="AD57" s="34"/>
      <c r="AE57" s="33"/>
      <c r="AF57" s="33"/>
      <c r="AG57" s="33"/>
      <c r="AH57" s="33"/>
      <c r="AI57" s="33"/>
      <c r="AJ57" s="33"/>
      <c r="AK57" s="32"/>
      <c r="AL57" s="33"/>
      <c r="AM57" s="33"/>
      <c r="AN57" s="33"/>
      <c r="AO57" s="33"/>
      <c r="AP57" s="33"/>
      <c r="AQ57" s="32"/>
      <c r="AR57" s="33"/>
      <c r="AS57" s="33"/>
      <c r="AT57" s="33"/>
      <c r="AU57" s="33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80"/>
      <c r="BL57" s="80"/>
      <c r="BM57" s="80"/>
      <c r="BN57" s="57"/>
      <c r="BO57" s="89"/>
      <c r="BP57" s="8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</row>
    <row r="58" spans="1:81" s="31" customFormat="1" ht="16.5" customHeight="1">
      <c r="A58" s="1171" t="s">
        <v>170</v>
      </c>
      <c r="B58" s="1171"/>
      <c r="C58" s="1171"/>
      <c r="D58" s="1171"/>
      <c r="E58" s="1171"/>
      <c r="F58" s="1171"/>
      <c r="G58" s="1171"/>
      <c r="H58" s="1171"/>
      <c r="I58" s="1171"/>
      <c r="J58" s="1171"/>
      <c r="K58" s="1171"/>
      <c r="L58" s="1171"/>
      <c r="M58" s="1171"/>
      <c r="N58" s="1171"/>
      <c r="O58" s="1171"/>
      <c r="P58" s="1171"/>
      <c r="Q58" s="1171"/>
      <c r="R58" s="1171"/>
      <c r="S58" s="1171"/>
      <c r="T58" s="1171"/>
      <c r="U58" s="1171"/>
      <c r="V58" s="1171"/>
      <c r="W58" s="1171"/>
      <c r="X58" s="1171"/>
      <c r="Y58" s="1171"/>
      <c r="Z58" s="1171"/>
      <c r="AA58" s="1171"/>
      <c r="AB58" s="1171"/>
      <c r="AC58" s="1171"/>
      <c r="AD58" s="1171"/>
      <c r="AE58" s="1171"/>
      <c r="AF58" s="1171"/>
      <c r="AG58" s="1171"/>
      <c r="AH58" s="1171"/>
      <c r="AI58" s="1171"/>
      <c r="AJ58" s="1171"/>
      <c r="AK58" s="1171"/>
      <c r="AL58" s="1171"/>
      <c r="AM58" s="1171"/>
      <c r="AN58" s="1171"/>
      <c r="AO58" s="1171"/>
      <c r="AP58" s="1171"/>
      <c r="AQ58" s="1171"/>
      <c r="AR58" s="1171"/>
      <c r="AS58" s="1171"/>
      <c r="AT58" s="1171"/>
      <c r="AU58" s="1171"/>
      <c r="AV58" s="1171"/>
      <c r="AW58" s="1171"/>
      <c r="AX58" s="1171"/>
      <c r="AY58" s="1171"/>
      <c r="AZ58" s="1171"/>
      <c r="BA58" s="1171"/>
      <c r="BB58" s="1171"/>
      <c r="BC58" s="1171"/>
      <c r="BD58" s="1171"/>
      <c r="BE58" s="1171"/>
      <c r="BF58" s="1171"/>
      <c r="BG58" s="1171"/>
      <c r="BH58" s="1171"/>
      <c r="BI58" s="57"/>
      <c r="BJ58" s="89"/>
      <c r="BK58" s="8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</row>
    <row r="59" spans="1:81" s="13" customFormat="1" ht="18.75" customHeight="1">
      <c r="A59" s="13" t="s">
        <v>104</v>
      </c>
      <c r="K59" s="13" t="s">
        <v>105</v>
      </c>
      <c r="T59" s="13" t="s">
        <v>106</v>
      </c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</row>
    <row r="60" s="13" customFormat="1" ht="7.5" customHeight="1"/>
    <row r="61" spans="1:63" s="38" customFormat="1" ht="18">
      <c r="A61" s="91" t="s">
        <v>107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13" t="s">
        <v>108</v>
      </c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</row>
    <row r="62" s="13" customFormat="1" ht="5.25" customHeight="1"/>
    <row r="63" spans="1:63" s="38" customFormat="1" ht="18.75" customHeight="1">
      <c r="A63" s="1094" t="s">
        <v>186</v>
      </c>
      <c r="B63" s="1094"/>
      <c r="C63" s="1094"/>
      <c r="D63" s="1094"/>
      <c r="E63" s="1094"/>
      <c r="F63" s="1094"/>
      <c r="G63" s="1094"/>
      <c r="H63" s="1094"/>
      <c r="I63" s="1094"/>
      <c r="J63" s="1094"/>
      <c r="K63" s="1094"/>
      <c r="L63" s="1094"/>
      <c r="M63" s="1094"/>
      <c r="N63" s="1094"/>
      <c r="O63" s="1094"/>
      <c r="P63" s="1094"/>
      <c r="Q63" s="1094"/>
      <c r="R63" s="1094"/>
      <c r="S63" s="1094"/>
      <c r="T63" s="1094"/>
      <c r="U63" s="13" t="s">
        <v>185</v>
      </c>
      <c r="V63" s="76"/>
      <c r="W63" s="76"/>
      <c r="Y63" s="13"/>
      <c r="Z63" s="13"/>
      <c r="AB63" s="13"/>
      <c r="AC63" s="13"/>
      <c r="AD63" s="13"/>
      <c r="AE63" s="13"/>
      <c r="AF63" s="1326" t="s">
        <v>184</v>
      </c>
      <c r="AG63" s="1326"/>
      <c r="AH63" s="1326"/>
      <c r="AI63" s="1326"/>
      <c r="AJ63" s="1326"/>
      <c r="AK63" s="1326"/>
      <c r="AL63" s="1326"/>
      <c r="AM63" s="1326"/>
      <c r="AN63" s="1326"/>
      <c r="AO63" s="1326"/>
      <c r="AP63" s="1326"/>
      <c r="AQ63" s="1326"/>
      <c r="AR63" s="1326"/>
      <c r="AS63" s="1326"/>
      <c r="AT63" s="1326"/>
      <c r="AU63" s="1326"/>
      <c r="AW63" s="76"/>
      <c r="AX63" s="13" t="s">
        <v>183</v>
      </c>
      <c r="AY63" s="76"/>
      <c r="BA63" s="76"/>
      <c r="BB63" s="76"/>
      <c r="BD63" s="13"/>
      <c r="BE63" s="13"/>
      <c r="BG63" s="13"/>
      <c r="BH63" s="13"/>
      <c r="BI63" s="13"/>
      <c r="BJ63" s="13"/>
      <c r="BK63" s="13"/>
    </row>
    <row r="64" spans="1:63" s="38" customFormat="1" ht="7.5" customHeight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13"/>
      <c r="V64" s="76"/>
      <c r="W64" s="76"/>
      <c r="Y64" s="13"/>
      <c r="Z64" s="13"/>
      <c r="AB64" s="13"/>
      <c r="AC64" s="13"/>
      <c r="AD64" s="13"/>
      <c r="AE64" s="13"/>
      <c r="AF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</row>
    <row r="65" spans="1:63" s="38" customFormat="1" ht="18.75" customHeight="1">
      <c r="A65" s="1094" t="s">
        <v>182</v>
      </c>
      <c r="B65" s="1094"/>
      <c r="C65" s="1094"/>
      <c r="D65" s="1094"/>
      <c r="E65" s="1094"/>
      <c r="F65" s="1094"/>
      <c r="G65" s="1094"/>
      <c r="H65" s="1094"/>
      <c r="I65" s="1094"/>
      <c r="J65" s="1094"/>
      <c r="K65" s="1094"/>
      <c r="L65" s="1094"/>
      <c r="M65" s="1094"/>
      <c r="N65" s="1094"/>
      <c r="O65" s="1094"/>
      <c r="P65" s="1094"/>
      <c r="Q65" s="1094"/>
      <c r="R65" s="1094"/>
      <c r="S65" s="1094"/>
      <c r="T65" s="1094"/>
      <c r="U65" s="1094"/>
      <c r="V65" s="1094"/>
      <c r="W65" s="13" t="s">
        <v>181</v>
      </c>
      <c r="Y65" s="13"/>
      <c r="Z65" s="13"/>
      <c r="AB65" s="13"/>
      <c r="AC65" s="13"/>
      <c r="AD65" s="13"/>
      <c r="AE65" s="13"/>
      <c r="AF65" s="13"/>
      <c r="AG65" s="1094" t="s">
        <v>180</v>
      </c>
      <c r="AH65" s="1094"/>
      <c r="AI65" s="1094"/>
      <c r="AJ65" s="1094"/>
      <c r="AK65" s="1094"/>
      <c r="AL65" s="1094"/>
      <c r="AM65" s="1094"/>
      <c r="AN65" s="1094"/>
      <c r="AO65" s="1094"/>
      <c r="AP65" s="1094"/>
      <c r="AQ65" s="1094"/>
      <c r="AR65" s="1094"/>
      <c r="AS65" s="1094"/>
      <c r="AT65" s="1094"/>
      <c r="AU65" s="1094"/>
      <c r="AV65" s="1094"/>
      <c r="AW65" s="1094"/>
      <c r="AX65" s="1094"/>
      <c r="AY65" s="1094"/>
      <c r="AZ65" s="13" t="s">
        <v>179</v>
      </c>
      <c r="BC65" s="13"/>
      <c r="BD65" s="13"/>
      <c r="BE65" s="13"/>
      <c r="BF65" s="13"/>
      <c r="BG65" s="13"/>
      <c r="BH65" s="13"/>
      <c r="BI65" s="13"/>
      <c r="BJ65" s="13"/>
      <c r="BK65" s="13"/>
    </row>
    <row r="66" s="13" customFormat="1" ht="6.75" customHeight="1"/>
    <row r="67" spans="1:63" s="16" customFormat="1" ht="13.5" customHeight="1">
      <c r="A67" s="36" t="s">
        <v>111</v>
      </c>
      <c r="B67" s="36"/>
      <c r="C67" s="30"/>
      <c r="D67" s="30"/>
      <c r="E67" s="30"/>
      <c r="F67" s="30"/>
      <c r="G67" s="30"/>
      <c r="H67" s="30"/>
      <c r="I67" s="30"/>
      <c r="J67" s="30"/>
      <c r="K67" s="30"/>
      <c r="L67" s="36" t="s">
        <v>112</v>
      </c>
      <c r="M67" s="30"/>
      <c r="N67" s="30"/>
      <c r="O67" s="30"/>
      <c r="P67" s="30"/>
      <c r="Q67" s="30"/>
      <c r="R67" s="30"/>
      <c r="S67" s="30"/>
      <c r="T67" s="30"/>
      <c r="U67" s="30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</row>
    <row r="68" spans="1:63" s="16" customFormat="1" ht="15.75" customHeight="1">
      <c r="A68" s="36" t="s">
        <v>113</v>
      </c>
      <c r="B68" s="36"/>
      <c r="C68" s="30"/>
      <c r="D68" s="30"/>
      <c r="E68" s="30"/>
      <c r="F68" s="30"/>
      <c r="G68" s="30"/>
      <c r="H68" s="30"/>
      <c r="I68" s="30"/>
      <c r="J68" s="30"/>
      <c r="K68" s="30"/>
      <c r="L68" s="36"/>
      <c r="M68" s="30"/>
      <c r="N68" s="30"/>
      <c r="O68" s="30"/>
      <c r="P68" s="30"/>
      <c r="Q68" s="30"/>
      <c r="R68" s="30"/>
      <c r="S68" s="30"/>
      <c r="T68" s="30"/>
      <c r="U68" s="30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</row>
    <row r="69" spans="1:20" s="16" customFormat="1" ht="15.75" customHeight="1">
      <c r="A69" s="13" t="s">
        <v>114</v>
      </c>
      <c r="B69" s="13"/>
      <c r="N69" s="13" t="s">
        <v>115</v>
      </c>
      <c r="T69" s="13" t="s">
        <v>116</v>
      </c>
    </row>
    <row r="70" s="16" customFormat="1" ht="18">
      <c r="N70" s="13"/>
    </row>
    <row r="71" spans="1:62" s="16" customFormat="1" ht="18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75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</row>
    <row r="72" spans="1:62" s="16" customFormat="1" ht="6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</row>
    <row r="73" spans="1:62" s="16" customFormat="1" ht="13.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</row>
    <row r="74" spans="1:62" ht="12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</row>
  </sheetData>
  <sheetProtection/>
  <mergeCells count="638">
    <mergeCell ref="AZ6:BG6"/>
    <mergeCell ref="B7:BG7"/>
    <mergeCell ref="B8:F8"/>
    <mergeCell ref="G8:N8"/>
    <mergeCell ref="O8:AM8"/>
    <mergeCell ref="AN8:AS8"/>
    <mergeCell ref="AT8:AY8"/>
    <mergeCell ref="AZ8:BG8"/>
    <mergeCell ref="A1:O1"/>
    <mergeCell ref="P1:AY1"/>
    <mergeCell ref="AZ1:BH1"/>
    <mergeCell ref="B3:AN3"/>
    <mergeCell ref="B5:F6"/>
    <mergeCell ref="G5:N6"/>
    <mergeCell ref="O5:AM6"/>
    <mergeCell ref="AN5:BG5"/>
    <mergeCell ref="AN6:AS6"/>
    <mergeCell ref="AT6:AY6"/>
    <mergeCell ref="B10:F10"/>
    <mergeCell ref="G10:N10"/>
    <mergeCell ref="O10:AM10"/>
    <mergeCell ref="AN10:AS10"/>
    <mergeCell ref="AT10:AY10"/>
    <mergeCell ref="AZ10:BG10"/>
    <mergeCell ref="B9:F9"/>
    <mergeCell ref="G9:N9"/>
    <mergeCell ref="O9:AM9"/>
    <mergeCell ref="AN9:AS9"/>
    <mergeCell ref="AT9:AY9"/>
    <mergeCell ref="AZ9:BG9"/>
    <mergeCell ref="B12:F12"/>
    <mergeCell ref="G12:N12"/>
    <mergeCell ref="O12:AM12"/>
    <mergeCell ref="AN12:AS12"/>
    <mergeCell ref="AT12:AY12"/>
    <mergeCell ref="AZ12:BG12"/>
    <mergeCell ref="B11:F11"/>
    <mergeCell ref="G11:N11"/>
    <mergeCell ref="O11:AM11"/>
    <mergeCell ref="AN11:AS11"/>
    <mergeCell ref="AT11:AY11"/>
    <mergeCell ref="AZ11:BG11"/>
    <mergeCell ref="B14:F14"/>
    <mergeCell ref="G14:N14"/>
    <mergeCell ref="O14:AM14"/>
    <mergeCell ref="AN14:AS14"/>
    <mergeCell ref="AT14:AY14"/>
    <mergeCell ref="AZ14:BG14"/>
    <mergeCell ref="B13:F13"/>
    <mergeCell ref="G13:N13"/>
    <mergeCell ref="O13:AM13"/>
    <mergeCell ref="AN13:AS13"/>
    <mergeCell ref="AT13:AY13"/>
    <mergeCell ref="AZ13:BG13"/>
    <mergeCell ref="B17:F17"/>
    <mergeCell ref="G17:N17"/>
    <mergeCell ref="O17:AM17"/>
    <mergeCell ref="AN17:AS17"/>
    <mergeCell ref="AT17:AY17"/>
    <mergeCell ref="AZ17:BG17"/>
    <mergeCell ref="B15:BG15"/>
    <mergeCell ref="B16:F16"/>
    <mergeCell ref="G16:N16"/>
    <mergeCell ref="O16:AM16"/>
    <mergeCell ref="AN16:AS16"/>
    <mergeCell ref="AT16:AY16"/>
    <mergeCell ref="AZ16:BG16"/>
    <mergeCell ref="B19:F19"/>
    <mergeCell ref="G19:N19"/>
    <mergeCell ref="O19:AM19"/>
    <mergeCell ref="AN19:AS19"/>
    <mergeCell ref="AT19:AY19"/>
    <mergeCell ref="AZ19:BG19"/>
    <mergeCell ref="B18:F18"/>
    <mergeCell ref="G18:N18"/>
    <mergeCell ref="O18:AM18"/>
    <mergeCell ref="AN18:AS18"/>
    <mergeCell ref="AT18:AY18"/>
    <mergeCell ref="AZ18:BG18"/>
    <mergeCell ref="O20:AM20"/>
    <mergeCell ref="AN20:AS20"/>
    <mergeCell ref="AT20:AY20"/>
    <mergeCell ref="AZ20:BG20"/>
    <mergeCell ref="A23:B27"/>
    <mergeCell ref="C23:T27"/>
    <mergeCell ref="U23:X24"/>
    <mergeCell ref="Y23:AL23"/>
    <mergeCell ref="AM23:BJ23"/>
    <mergeCell ref="Y24:Z27"/>
    <mergeCell ref="AA24:AL24"/>
    <mergeCell ref="AM24:BD24"/>
    <mergeCell ref="BE24:BJ24"/>
    <mergeCell ref="U25:V27"/>
    <mergeCell ref="W25:X27"/>
    <mergeCell ref="AA25:AF27"/>
    <mergeCell ref="AG25:AL27"/>
    <mergeCell ref="AM25:AR25"/>
    <mergeCell ref="AS25:AX25"/>
    <mergeCell ref="AY25:BD25"/>
    <mergeCell ref="BE25:BJ25"/>
    <mergeCell ref="AM26:AN27"/>
    <mergeCell ref="AO26:AP27"/>
    <mergeCell ref="AQ26:AR27"/>
    <mergeCell ref="AS26:AT27"/>
    <mergeCell ref="AU26:AV27"/>
    <mergeCell ref="AW26:AX27"/>
    <mergeCell ref="AY26:AZ27"/>
    <mergeCell ref="BA26:BB27"/>
    <mergeCell ref="BC26:BD27"/>
    <mergeCell ref="BE26:BF27"/>
    <mergeCell ref="BG26:BH27"/>
    <mergeCell ref="BI26:BJ27"/>
    <mergeCell ref="A28:B28"/>
    <mergeCell ref="C28:T28"/>
    <mergeCell ref="U28:V28"/>
    <mergeCell ref="W28:X28"/>
    <mergeCell ref="Y28:Z28"/>
    <mergeCell ref="AA28:AF28"/>
    <mergeCell ref="AG28:AL28"/>
    <mergeCell ref="BL28:BM28"/>
    <mergeCell ref="A29:B29"/>
    <mergeCell ref="C29:T29"/>
    <mergeCell ref="U29:V29"/>
    <mergeCell ref="W29:X29"/>
    <mergeCell ref="Y29:Z29"/>
    <mergeCell ref="AA29:AF29"/>
    <mergeCell ref="AG29:AL29"/>
    <mergeCell ref="AM29:AN29"/>
    <mergeCell ref="AO29:AP29"/>
    <mergeCell ref="AY28:AZ28"/>
    <mergeCell ref="BA28:BB28"/>
    <mergeCell ref="BC28:BD28"/>
    <mergeCell ref="BE28:BF28"/>
    <mergeCell ref="BG28:BH28"/>
    <mergeCell ref="BI28:BJ28"/>
    <mergeCell ref="AM28:AN28"/>
    <mergeCell ref="AO28:AP28"/>
    <mergeCell ref="AQ28:AR28"/>
    <mergeCell ref="AS28:AT28"/>
    <mergeCell ref="AU28:AV28"/>
    <mergeCell ref="AW28:AX28"/>
    <mergeCell ref="BC29:BD29"/>
    <mergeCell ref="BE29:BF29"/>
    <mergeCell ref="BG29:BH29"/>
    <mergeCell ref="BI29:BJ29"/>
    <mergeCell ref="BL29:BM29"/>
    <mergeCell ref="A30:B30"/>
    <mergeCell ref="C30:T30"/>
    <mergeCell ref="U30:V30"/>
    <mergeCell ref="W30:X30"/>
    <mergeCell ref="Y30:Z30"/>
    <mergeCell ref="AQ29:AR29"/>
    <mergeCell ref="AS29:AT29"/>
    <mergeCell ref="AU29:AV29"/>
    <mergeCell ref="AW29:AX29"/>
    <mergeCell ref="AY29:AZ29"/>
    <mergeCell ref="BA29:BB29"/>
    <mergeCell ref="BG30:BH30"/>
    <mergeCell ref="BI30:BJ30"/>
    <mergeCell ref="BL30:BM30"/>
    <mergeCell ref="A31:B32"/>
    <mergeCell ref="C31:T32"/>
    <mergeCell ref="U31:V32"/>
    <mergeCell ref="W31:X32"/>
    <mergeCell ref="Y31:Z32"/>
    <mergeCell ref="AA31:AF32"/>
    <mergeCell ref="AG31:AL32"/>
    <mergeCell ref="AU30:AV30"/>
    <mergeCell ref="AW30:AX30"/>
    <mergeCell ref="AY30:AZ30"/>
    <mergeCell ref="BA30:BB30"/>
    <mergeCell ref="BC30:BD30"/>
    <mergeCell ref="BE30:BF30"/>
    <mergeCell ref="AA30:AF30"/>
    <mergeCell ref="AG30:AL30"/>
    <mergeCell ref="AM30:AN30"/>
    <mergeCell ref="AO30:AP30"/>
    <mergeCell ref="AQ30:AR30"/>
    <mergeCell ref="AS30:AT30"/>
    <mergeCell ref="BL31:BM31"/>
    <mergeCell ref="BL32:BM32"/>
    <mergeCell ref="A33:B33"/>
    <mergeCell ref="C33:T33"/>
    <mergeCell ref="U33:V33"/>
    <mergeCell ref="W33:X33"/>
    <mergeCell ref="Y33:Z33"/>
    <mergeCell ref="AA33:AF33"/>
    <mergeCell ref="AG33:AL33"/>
    <mergeCell ref="AM33:AN33"/>
    <mergeCell ref="AY31:AZ32"/>
    <mergeCell ref="BA31:BB32"/>
    <mergeCell ref="BC31:BD32"/>
    <mergeCell ref="BE31:BF32"/>
    <mergeCell ref="BG31:BH32"/>
    <mergeCell ref="BI31:BJ32"/>
    <mergeCell ref="AM31:AN32"/>
    <mergeCell ref="AO31:AP32"/>
    <mergeCell ref="AQ31:AR32"/>
    <mergeCell ref="AS31:AT32"/>
    <mergeCell ref="AU31:AV32"/>
    <mergeCell ref="AW31:AX32"/>
    <mergeCell ref="BA33:BB33"/>
    <mergeCell ref="BC33:BD33"/>
    <mergeCell ref="BE33:BF33"/>
    <mergeCell ref="BG33:BH33"/>
    <mergeCell ref="BI33:BJ33"/>
    <mergeCell ref="BL33:BM33"/>
    <mergeCell ref="AO33:AP33"/>
    <mergeCell ref="AQ33:AR33"/>
    <mergeCell ref="AS33:AT33"/>
    <mergeCell ref="AU33:AV33"/>
    <mergeCell ref="AW33:AX33"/>
    <mergeCell ref="AY33:AZ33"/>
    <mergeCell ref="A35:B35"/>
    <mergeCell ref="C35:T35"/>
    <mergeCell ref="U35:V35"/>
    <mergeCell ref="W35:X35"/>
    <mergeCell ref="Y35:Z35"/>
    <mergeCell ref="AA35:AF35"/>
    <mergeCell ref="AG35:AL35"/>
    <mergeCell ref="AM35:AN35"/>
    <mergeCell ref="AW34:AX34"/>
    <mergeCell ref="AG34:AL34"/>
    <mergeCell ref="AM34:AN34"/>
    <mergeCell ref="AO34:AP34"/>
    <mergeCell ref="AQ34:AR34"/>
    <mergeCell ref="AS34:AT34"/>
    <mergeCell ref="AU34:AV34"/>
    <mergeCell ref="A34:B34"/>
    <mergeCell ref="C34:T34"/>
    <mergeCell ref="U34:V34"/>
    <mergeCell ref="W34:X34"/>
    <mergeCell ref="Y34:Z34"/>
    <mergeCell ref="AA34:AF34"/>
    <mergeCell ref="BL35:BM35"/>
    <mergeCell ref="AO35:AP35"/>
    <mergeCell ref="AQ35:AR35"/>
    <mergeCell ref="AS35:AT35"/>
    <mergeCell ref="AU35:AV35"/>
    <mergeCell ref="AW35:AX35"/>
    <mergeCell ref="AY35:AZ35"/>
    <mergeCell ref="BI34:BJ34"/>
    <mergeCell ref="BL34:BM34"/>
    <mergeCell ref="AY34:AZ34"/>
    <mergeCell ref="BA34:BB34"/>
    <mergeCell ref="BC34:BD34"/>
    <mergeCell ref="BE34:BF34"/>
    <mergeCell ref="BG34:BH34"/>
    <mergeCell ref="U36:V37"/>
    <mergeCell ref="W36:X37"/>
    <mergeCell ref="Y36:Z37"/>
    <mergeCell ref="AA36:AF37"/>
    <mergeCell ref="BA35:BB35"/>
    <mergeCell ref="BC35:BD35"/>
    <mergeCell ref="BE35:BF35"/>
    <mergeCell ref="BG35:BH35"/>
    <mergeCell ref="BI35:BJ35"/>
    <mergeCell ref="BI36:BJ37"/>
    <mergeCell ref="BL36:BM36"/>
    <mergeCell ref="BL37:BM37"/>
    <mergeCell ref="A38:B38"/>
    <mergeCell ref="C38:T38"/>
    <mergeCell ref="U38:V38"/>
    <mergeCell ref="W38:X38"/>
    <mergeCell ref="Y38:Z38"/>
    <mergeCell ref="AA38:AF38"/>
    <mergeCell ref="AG38:AL38"/>
    <mergeCell ref="AW36:AX37"/>
    <mergeCell ref="AY36:AZ37"/>
    <mergeCell ref="BA36:BB37"/>
    <mergeCell ref="BC36:BD37"/>
    <mergeCell ref="BE36:BF37"/>
    <mergeCell ref="BG36:BH37"/>
    <mergeCell ref="AG36:AL37"/>
    <mergeCell ref="AM36:AN37"/>
    <mergeCell ref="AO36:AP37"/>
    <mergeCell ref="AQ36:AR37"/>
    <mergeCell ref="AS36:AT37"/>
    <mergeCell ref="AU36:AV37"/>
    <mergeCell ref="A36:B37"/>
    <mergeCell ref="C36:T37"/>
    <mergeCell ref="BL38:BM38"/>
    <mergeCell ref="A39:B39"/>
    <mergeCell ref="C39:T39"/>
    <mergeCell ref="U39:V39"/>
    <mergeCell ref="W39:X39"/>
    <mergeCell ref="Y39:Z39"/>
    <mergeCell ref="AA39:AF39"/>
    <mergeCell ref="AG39:AL39"/>
    <mergeCell ref="AM39:AN39"/>
    <mergeCell ref="AO39:AP39"/>
    <mergeCell ref="AY38:AZ38"/>
    <mergeCell ref="BA38:BB38"/>
    <mergeCell ref="BC38:BD38"/>
    <mergeCell ref="BE38:BF38"/>
    <mergeCell ref="BG38:BH38"/>
    <mergeCell ref="BI38:BJ38"/>
    <mergeCell ref="AM38:AN38"/>
    <mergeCell ref="AO38:AP38"/>
    <mergeCell ref="AQ38:AR38"/>
    <mergeCell ref="AS38:AT38"/>
    <mergeCell ref="AU38:AV38"/>
    <mergeCell ref="AW38:AX38"/>
    <mergeCell ref="BC39:BD39"/>
    <mergeCell ref="BE39:BF39"/>
    <mergeCell ref="BG39:BH39"/>
    <mergeCell ref="BI39:BJ39"/>
    <mergeCell ref="BL39:BM39"/>
    <mergeCell ref="A40:B40"/>
    <mergeCell ref="C40:T40"/>
    <mergeCell ref="U40:V40"/>
    <mergeCell ref="W40:X40"/>
    <mergeCell ref="Y40:Z40"/>
    <mergeCell ref="AQ39:AR39"/>
    <mergeCell ref="AS39:AT39"/>
    <mergeCell ref="AU39:AV39"/>
    <mergeCell ref="AW39:AX39"/>
    <mergeCell ref="AY39:AZ39"/>
    <mergeCell ref="BA39:BB39"/>
    <mergeCell ref="BG40:BH40"/>
    <mergeCell ref="BI40:BJ40"/>
    <mergeCell ref="BL40:BM40"/>
    <mergeCell ref="A41:B41"/>
    <mergeCell ref="C41:T41"/>
    <mergeCell ref="U41:V41"/>
    <mergeCell ref="W41:X41"/>
    <mergeCell ref="Y41:Z41"/>
    <mergeCell ref="AA41:AF41"/>
    <mergeCell ref="AG41:AL41"/>
    <mergeCell ref="AU40:AV40"/>
    <mergeCell ref="AW40:AX40"/>
    <mergeCell ref="AY40:AZ40"/>
    <mergeCell ref="BA40:BB40"/>
    <mergeCell ref="BC40:BD40"/>
    <mergeCell ref="BE40:BF40"/>
    <mergeCell ref="AA40:AF40"/>
    <mergeCell ref="AG40:AL40"/>
    <mergeCell ref="AM40:AN40"/>
    <mergeCell ref="AO40:AP40"/>
    <mergeCell ref="AQ40:AR40"/>
    <mergeCell ref="AS40:AT40"/>
    <mergeCell ref="BL41:BM41"/>
    <mergeCell ref="A42:B42"/>
    <mergeCell ref="C42:T42"/>
    <mergeCell ref="U42:V42"/>
    <mergeCell ref="W42:X42"/>
    <mergeCell ref="Y42:Z42"/>
    <mergeCell ref="AA42:AF42"/>
    <mergeCell ref="AG42:AL42"/>
    <mergeCell ref="AM42:AN42"/>
    <mergeCell ref="AO42:AP42"/>
    <mergeCell ref="AY41:AZ41"/>
    <mergeCell ref="BA41:BB41"/>
    <mergeCell ref="BC41:BD41"/>
    <mergeCell ref="BE41:BF41"/>
    <mergeCell ref="BG41:BH41"/>
    <mergeCell ref="BI41:BJ41"/>
    <mergeCell ref="AM41:AN41"/>
    <mergeCell ref="AO41:AP41"/>
    <mergeCell ref="AQ41:AR41"/>
    <mergeCell ref="AS41:AT41"/>
    <mergeCell ref="AU41:AV41"/>
    <mergeCell ref="AW41:AX41"/>
    <mergeCell ref="BC42:BD42"/>
    <mergeCell ref="BE42:BF42"/>
    <mergeCell ref="BG42:BH42"/>
    <mergeCell ref="BI42:BJ42"/>
    <mergeCell ref="A43:B43"/>
    <mergeCell ref="C43:T43"/>
    <mergeCell ref="U43:V43"/>
    <mergeCell ref="W43:X43"/>
    <mergeCell ref="Y43:Z43"/>
    <mergeCell ref="AA43:AF43"/>
    <mergeCell ref="AQ42:AR42"/>
    <mergeCell ref="AS42:AT42"/>
    <mergeCell ref="AU42:AV42"/>
    <mergeCell ref="AW42:AX42"/>
    <mergeCell ref="AY42:AZ42"/>
    <mergeCell ref="BA42:BB42"/>
    <mergeCell ref="A44:B44"/>
    <mergeCell ref="C44:T44"/>
    <mergeCell ref="U44:V44"/>
    <mergeCell ref="W44:X44"/>
    <mergeCell ref="Y44:Z44"/>
    <mergeCell ref="AA44:AF44"/>
    <mergeCell ref="AG44:AL44"/>
    <mergeCell ref="AM44:AN44"/>
    <mergeCell ref="AW43:AX43"/>
    <mergeCell ref="AG43:AL43"/>
    <mergeCell ref="AM43:AN43"/>
    <mergeCell ref="AO43:AP43"/>
    <mergeCell ref="AQ43:AR43"/>
    <mergeCell ref="AS43:AT43"/>
    <mergeCell ref="AU43:AV43"/>
    <mergeCell ref="BL44:BM44"/>
    <mergeCell ref="AO44:AP44"/>
    <mergeCell ref="AQ44:AR44"/>
    <mergeCell ref="AS44:AT44"/>
    <mergeCell ref="AU44:AV44"/>
    <mergeCell ref="AW44:AX44"/>
    <mergeCell ref="AY44:AZ44"/>
    <mergeCell ref="BI43:BJ43"/>
    <mergeCell ref="BL43:BM43"/>
    <mergeCell ref="AY43:AZ43"/>
    <mergeCell ref="BA43:BB43"/>
    <mergeCell ref="BC43:BD43"/>
    <mergeCell ref="BE43:BF43"/>
    <mergeCell ref="BG43:BH43"/>
    <mergeCell ref="U45:V45"/>
    <mergeCell ref="W45:X45"/>
    <mergeCell ref="Y45:Z45"/>
    <mergeCell ref="AA45:AF45"/>
    <mergeCell ref="BA44:BB44"/>
    <mergeCell ref="BC44:BD44"/>
    <mergeCell ref="BE44:BF44"/>
    <mergeCell ref="BG44:BH44"/>
    <mergeCell ref="BI44:BJ44"/>
    <mergeCell ref="BI45:BJ45"/>
    <mergeCell ref="A46:B46"/>
    <mergeCell ref="C46:T46"/>
    <mergeCell ref="U46:V46"/>
    <mergeCell ref="W46:X46"/>
    <mergeCell ref="Y46:Z46"/>
    <mergeCell ref="AA46:AF46"/>
    <mergeCell ref="AG46:AL46"/>
    <mergeCell ref="AM46:AN46"/>
    <mergeCell ref="AO46:AP46"/>
    <mergeCell ref="AW45:AX45"/>
    <mergeCell ref="AY45:AZ45"/>
    <mergeCell ref="BA45:BB45"/>
    <mergeCell ref="BC45:BD45"/>
    <mergeCell ref="BE45:BF45"/>
    <mergeCell ref="BG45:BH45"/>
    <mergeCell ref="AG45:AL45"/>
    <mergeCell ref="AM45:AN45"/>
    <mergeCell ref="AO45:AP45"/>
    <mergeCell ref="AQ45:AR45"/>
    <mergeCell ref="AS45:AT45"/>
    <mergeCell ref="AU45:AV45"/>
    <mergeCell ref="A45:B45"/>
    <mergeCell ref="C45:T45"/>
    <mergeCell ref="BC46:BD46"/>
    <mergeCell ref="BE46:BF46"/>
    <mergeCell ref="BG46:BH46"/>
    <mergeCell ref="BI46:BJ46"/>
    <mergeCell ref="BL46:BM46"/>
    <mergeCell ref="A47:B47"/>
    <mergeCell ref="C47:T47"/>
    <mergeCell ref="U47:V47"/>
    <mergeCell ref="W47:X47"/>
    <mergeCell ref="Y47:Z47"/>
    <mergeCell ref="AQ46:AR46"/>
    <mergeCell ref="AS46:AT46"/>
    <mergeCell ref="AU46:AV46"/>
    <mergeCell ref="AW46:AX46"/>
    <mergeCell ref="AY46:AZ46"/>
    <mergeCell ref="BA46:BB46"/>
    <mergeCell ref="BG47:BH47"/>
    <mergeCell ref="BI47:BJ47"/>
    <mergeCell ref="BL47:BM47"/>
    <mergeCell ref="A48:B48"/>
    <mergeCell ref="C48:T48"/>
    <mergeCell ref="U48:V48"/>
    <mergeCell ref="W48:X48"/>
    <mergeCell ref="Y48:Z48"/>
    <mergeCell ref="AA48:AF48"/>
    <mergeCell ref="AG48:AL48"/>
    <mergeCell ref="AU47:AV47"/>
    <mergeCell ref="AW47:AX47"/>
    <mergeCell ref="AY47:AZ47"/>
    <mergeCell ref="BA47:BB47"/>
    <mergeCell ref="BC47:BD47"/>
    <mergeCell ref="BE47:BF47"/>
    <mergeCell ref="AA47:AF47"/>
    <mergeCell ref="AG47:AL47"/>
    <mergeCell ref="AM47:AN47"/>
    <mergeCell ref="AO47:AP47"/>
    <mergeCell ref="AQ47:AR47"/>
    <mergeCell ref="AS47:AT47"/>
    <mergeCell ref="AY48:AZ48"/>
    <mergeCell ref="BA48:BB48"/>
    <mergeCell ref="BC48:BD48"/>
    <mergeCell ref="BE48:BF48"/>
    <mergeCell ref="BG48:BH48"/>
    <mergeCell ref="BI48:BJ48"/>
    <mergeCell ref="AM48:AN48"/>
    <mergeCell ref="AO48:AP48"/>
    <mergeCell ref="AQ48:AR48"/>
    <mergeCell ref="AS48:AT48"/>
    <mergeCell ref="AU48:AV48"/>
    <mergeCell ref="AW48:AX48"/>
    <mergeCell ref="A50:B50"/>
    <mergeCell ref="C50:T50"/>
    <mergeCell ref="U50:V50"/>
    <mergeCell ref="W50:X50"/>
    <mergeCell ref="Y50:Z50"/>
    <mergeCell ref="AA50:AF50"/>
    <mergeCell ref="AG50:AL50"/>
    <mergeCell ref="AM50:AN50"/>
    <mergeCell ref="AW49:AX49"/>
    <mergeCell ref="AG49:AL49"/>
    <mergeCell ref="AM49:AN49"/>
    <mergeCell ref="AO49:AP49"/>
    <mergeCell ref="AQ49:AR49"/>
    <mergeCell ref="AS49:AT49"/>
    <mergeCell ref="AU49:AV49"/>
    <mergeCell ref="A49:B49"/>
    <mergeCell ref="C49:T49"/>
    <mergeCell ref="U49:V49"/>
    <mergeCell ref="W49:X49"/>
    <mergeCell ref="Y49:Z49"/>
    <mergeCell ref="AA49:AF49"/>
    <mergeCell ref="BL50:BM50"/>
    <mergeCell ref="AO50:AP50"/>
    <mergeCell ref="AQ50:AR50"/>
    <mergeCell ref="AS50:AT50"/>
    <mergeCell ref="AU50:AV50"/>
    <mergeCell ref="AW50:AX50"/>
    <mergeCell ref="AY50:AZ50"/>
    <mergeCell ref="BI49:BJ49"/>
    <mergeCell ref="BL49:BM49"/>
    <mergeCell ref="AY49:AZ49"/>
    <mergeCell ref="BA49:BB49"/>
    <mergeCell ref="BC49:BD49"/>
    <mergeCell ref="BE49:BF49"/>
    <mergeCell ref="BG49:BH49"/>
    <mergeCell ref="U51:V51"/>
    <mergeCell ref="W51:X51"/>
    <mergeCell ref="Y51:Z51"/>
    <mergeCell ref="AA51:AF51"/>
    <mergeCell ref="BA50:BB50"/>
    <mergeCell ref="BC50:BD50"/>
    <mergeCell ref="BE50:BF50"/>
    <mergeCell ref="BG50:BH50"/>
    <mergeCell ref="BI50:BJ50"/>
    <mergeCell ref="BI51:BJ51"/>
    <mergeCell ref="A52:B52"/>
    <mergeCell ref="C52:T52"/>
    <mergeCell ref="U52:V52"/>
    <mergeCell ref="W52:X52"/>
    <mergeCell ref="Y52:Z52"/>
    <mergeCell ref="AA52:AF52"/>
    <mergeCell ref="AG52:AL52"/>
    <mergeCell ref="AM52:AN52"/>
    <mergeCell ref="AO52:AP52"/>
    <mergeCell ref="AW51:AX51"/>
    <mergeCell ref="AY51:AZ51"/>
    <mergeCell ref="BA51:BB51"/>
    <mergeCell ref="BC51:BD51"/>
    <mergeCell ref="BE51:BF51"/>
    <mergeCell ref="BG51:BH51"/>
    <mergeCell ref="AG51:AL51"/>
    <mergeCell ref="AM51:AN51"/>
    <mergeCell ref="AO51:AP51"/>
    <mergeCell ref="AQ51:AR51"/>
    <mergeCell ref="AS51:AT51"/>
    <mergeCell ref="AU51:AV51"/>
    <mergeCell ref="A51:B51"/>
    <mergeCell ref="C51:T51"/>
    <mergeCell ref="BC52:BD52"/>
    <mergeCell ref="BE52:BF52"/>
    <mergeCell ref="BG52:BH52"/>
    <mergeCell ref="BI52:BJ52"/>
    <mergeCell ref="BL52:BM52"/>
    <mergeCell ref="A53:B53"/>
    <mergeCell ref="C53:T53"/>
    <mergeCell ref="U53:V53"/>
    <mergeCell ref="W53:X53"/>
    <mergeCell ref="Y53:Z53"/>
    <mergeCell ref="AQ52:AR52"/>
    <mergeCell ref="AS52:AT52"/>
    <mergeCell ref="AU52:AV52"/>
    <mergeCell ref="AW52:AX52"/>
    <mergeCell ref="AY52:AZ52"/>
    <mergeCell ref="BA52:BB52"/>
    <mergeCell ref="A54:B54"/>
    <mergeCell ref="C54:T54"/>
    <mergeCell ref="U54:V54"/>
    <mergeCell ref="W54:X54"/>
    <mergeCell ref="Y54:Z54"/>
    <mergeCell ref="AA54:AF54"/>
    <mergeCell ref="AG54:AL54"/>
    <mergeCell ref="AU53:AV53"/>
    <mergeCell ref="AW53:AX53"/>
    <mergeCell ref="AA53:AF53"/>
    <mergeCell ref="AG53:AL53"/>
    <mergeCell ref="AM53:AN53"/>
    <mergeCell ref="AO53:AP53"/>
    <mergeCell ref="AQ53:AR53"/>
    <mergeCell ref="AS53:AT53"/>
    <mergeCell ref="AM54:AN54"/>
    <mergeCell ref="AO54:AP54"/>
    <mergeCell ref="AQ54:AR54"/>
    <mergeCell ref="AS54:AT54"/>
    <mergeCell ref="AU54:AV54"/>
    <mergeCell ref="AW54:AX54"/>
    <mergeCell ref="BG53:BH53"/>
    <mergeCell ref="BI53:BJ53"/>
    <mergeCell ref="BL53:BM53"/>
    <mergeCell ref="AY53:AZ53"/>
    <mergeCell ref="BA53:BB53"/>
    <mergeCell ref="BC53:BD53"/>
    <mergeCell ref="BE53:BF53"/>
    <mergeCell ref="BL56:BM56"/>
    <mergeCell ref="BO57:BP57"/>
    <mergeCell ref="AQ56:AR56"/>
    <mergeCell ref="AS56:AT56"/>
    <mergeCell ref="AU56:AV56"/>
    <mergeCell ref="AW56:AX56"/>
    <mergeCell ref="AY56:AZ56"/>
    <mergeCell ref="BA56:BB56"/>
    <mergeCell ref="BL54:BM54"/>
    <mergeCell ref="AY54:AZ54"/>
    <mergeCell ref="BA54:BB54"/>
    <mergeCell ref="BC54:BD54"/>
    <mergeCell ref="BE54:BF54"/>
    <mergeCell ref="BG54:BH54"/>
    <mergeCell ref="BI54:BJ54"/>
    <mergeCell ref="A58:BH58"/>
    <mergeCell ref="BJ58:BK58"/>
    <mergeCell ref="A61:R61"/>
    <mergeCell ref="A63:T63"/>
    <mergeCell ref="AF63:AU63"/>
    <mergeCell ref="A65:V65"/>
    <mergeCell ref="AG65:AY65"/>
    <mergeCell ref="BC56:BD56"/>
    <mergeCell ref="BE56:BF56"/>
    <mergeCell ref="BG56:BH56"/>
    <mergeCell ref="BI56:BJ56"/>
    <mergeCell ref="A56:B56"/>
    <mergeCell ref="C56:T56"/>
    <mergeCell ref="U56:V56"/>
    <mergeCell ref="W56:X56"/>
    <mergeCell ref="Y56:Z56"/>
    <mergeCell ref="AA56:AF56"/>
    <mergeCell ref="AG56:AL56"/>
    <mergeCell ref="AM56:AN56"/>
    <mergeCell ref="AO56:AP56"/>
  </mergeCells>
  <printOptions horizontalCentered="1"/>
  <pageMargins left="0.7874015748031497" right="0.1968503937007874" top="0.31496062992125984" bottom="0.31496062992125984" header="0" footer="0"/>
  <pageSetup horizontalDpi="600" verticalDpi="600" orientation="landscape" paperSize="9" scale="57" r:id="rId2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/>
  <cp:lastModifiedBy>dedulevich_504a</cp:lastModifiedBy>
  <cp:lastPrinted>2017-08-21T14:05:59Z</cp:lastPrinted>
  <dcterms:created xsi:type="dcterms:W3CDTF">2017-08-17T06:49:07Z</dcterms:created>
  <dcterms:modified xsi:type="dcterms:W3CDTF">2017-09-05T07:42:56Z</dcterms:modified>
  <cp:category/>
  <cp:version/>
  <cp:contentType/>
  <cp:contentStatus/>
</cp:coreProperties>
</file>